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金融发展专项资金" sheetId="5" r:id="rId1"/>
    <sheet name="监管一处业务监管经费" sheetId="1" r:id="rId2"/>
    <sheet name="监管二处业务监管经费" sheetId="2" r:id="rId3"/>
    <sheet name="新兴金融行业党委工作经费" sheetId="3" r:id="rId4"/>
    <sheet name="数字政府" sheetId="4" r:id="rId5"/>
  </sheets>
  <calcPr calcId="144525"/>
</workbook>
</file>

<file path=xl/sharedStrings.xml><?xml version="1.0" encoding="utf-8"?>
<sst xmlns="http://schemas.openxmlformats.org/spreadsheetml/2006/main" count="715" uniqueCount="213">
  <si>
    <t>项目支出绩效自评表</t>
  </si>
  <si>
    <t>项目名称</t>
  </si>
  <si>
    <t>金融发展专项资金</t>
  </si>
  <si>
    <t>项目金额</t>
  </si>
  <si>
    <t>主管部门</t>
  </si>
  <si>
    <t>深圳市地方金融监督管理局</t>
  </si>
  <si>
    <t>实施单位</t>
  </si>
  <si>
    <t>项目资金（元）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</si>
  <si>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</si>
  <si>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</si>
  <si>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</si>
  <si>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</si>
  <si>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</si>
  <si>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</si>
  <si>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</si>
  <si>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</si>
  <si>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</si>
  <si>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</si>
  <si>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</si>
  <si>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</si>
  <si>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</si>
  <si>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</si>
  <si>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通过项目的实施，大力吸引优质金融资源落户深圳，扶持本地金融机构做强做大，推动深圳金融业先行先试、大胆创新，为打造成全球创新资本形成中心、全球金融科技中心以及全球可持续金融中心提供有力保障，力争全年实现金融业增加值占GDP比重超过13%，金融业实现税收超过20%。</t>
  </si>
  <si>
    <r>
      <rPr>
        <sz val="11"/>
        <color theme="1"/>
        <rFont val="微软雅黑"/>
        <charset val="134"/>
      </rPr>
      <t>2021年共完成对2家金融租赁公司融资奖励、1家企业无还本续贷、48家金融企业和16家股权投资机构租房补贴、11家股权机构一次性落户奖、6家金融企业增资奖励、4家企业小额贷款保证保险奖励、3家机构金融人才政策补贴、66家金融企业创新奖奖励的拨付。2021年深圳金融业增加值占GDP比重达15.4%，金融业税收占总税收的比重达24%，全球金融中心指数排名第十名，较上一次排名上升了6位。通过项目实施，进一步扶持本地金融机构做强做大，推动深圳金融业先行先试、大胆创新，为打造成全球创新资本形成中心、全球金融科技中心以及全球可持续金融中心提供有力保障。</t>
    </r>
    <r>
      <rPr>
        <sz val="11"/>
        <color theme="1"/>
        <rFont val="Arial"/>
        <charset val="134"/>
      </rPr>
      <t xml:space="preserve">			</t>
    </r>
  </si>
  <si>
    <t>年度绩效指标</t>
  </si>
  <si>
    <t>一级指标</t>
  </si>
  <si>
    <t>二级指标</t>
  </si>
  <si>
    <t>三级指标</t>
  </si>
  <si>
    <t>年度指标值</t>
  </si>
  <si>
    <t>实际完成值</t>
  </si>
  <si>
    <t>偏差原因分析及改进措施</t>
  </si>
  <si>
    <t>产出指标</t>
  </si>
  <si>
    <t>数量指标</t>
  </si>
  <si>
    <t>金融租赁公司融资奖励数量</t>
  </si>
  <si>
    <t>2家</t>
  </si>
  <si>
    <t>无还本续贷支持补贴数量</t>
  </si>
  <si>
    <t>3家</t>
  </si>
  <si>
    <t>1家</t>
  </si>
  <si>
    <t>偏差原因：剩余2家金融机构因未及时提交无还本续贷支持项目的申请，未完成补贴。改进措施：加强补贴政策的宣贯，确保企业了解政策申请时限。</t>
  </si>
  <si>
    <t>股权类机构管理费收入奖励数量</t>
  </si>
  <si>
    <t>自用办公用房租房补贴</t>
  </si>
  <si>
    <t>54家</t>
  </si>
  <si>
    <t>48家</t>
  </si>
  <si>
    <t>偏差原因：经过审核，部分申请机构不符合补贴要求。改进措施：做好政策宣贯，与金融机构做好沟通，确保符合申报条件。</t>
  </si>
  <si>
    <t>增资奖励企业数量</t>
  </si>
  <si>
    <t>6家</t>
  </si>
  <si>
    <t>小额贷款保证保险奖励补贴数量</t>
  </si>
  <si>
    <t>4家</t>
  </si>
  <si>
    <t>金融人才政策补贴项目数量</t>
  </si>
  <si>
    <t>9个</t>
  </si>
  <si>
    <t>3个</t>
  </si>
  <si>
    <t>偏差原因：因疫情原因，只开展青年人才项目培训、全球知名高校在校大学生实习补助项目和提升职业素质奖励补贴项目。 改进措施：结合实际进一步修改完善年度计划，确保尽早启动项目。</t>
  </si>
  <si>
    <t>金融类论坛补贴数量</t>
  </si>
  <si>
    <t>偏差原因：2021 湾区供应链金融国际高峰论坛原定于2021年11月20日在深圳市龙华区硬石酒店举行，但因年底深圳疫情防控的原因未能开展。改进措施：提前部署，做好资金支付计划，尽早开展。</t>
  </si>
  <si>
    <t>金融创新奖励数量</t>
  </si>
  <si>
    <t>52个</t>
  </si>
  <si>
    <t>金融科技专项奖励数量</t>
  </si>
  <si>
    <t>14个</t>
  </si>
  <si>
    <t>区域性股权市场挂牌企业补贴数量</t>
  </si>
  <si>
    <t>15家</t>
  </si>
  <si>
    <t>0家</t>
  </si>
  <si>
    <t xml:space="preserve">未实施拨付。在预算申请阶段，共有15家机构向前海股交申请挂牌补贴，经前海股交初审，仅有3家企业符合相关的要求，并报我局申请。经审核，根据《关于规范发展区域性股权市场的指导意见》（清整办函[2019]131号）的要求，该3家企业不符合挂牌公司应满足股权集中登记托管、实时公布价格行情等要求，最终未予通过。  </t>
  </si>
  <si>
    <t>企业发债融资补贴数量</t>
  </si>
  <si>
    <t>52家</t>
  </si>
  <si>
    <t>24家</t>
  </si>
  <si>
    <t>偏差原因：经审核，部分发债主体不符合补贴要求，故未予补贴。 改进措施：专项资金审查工作密切结合最新金融监管要求执行。</t>
  </si>
  <si>
    <t>一次性奖励和搬迁费用补贴数量</t>
  </si>
  <si>
    <t>12家</t>
  </si>
  <si>
    <t>9家</t>
  </si>
  <si>
    <t>偏差原因：2家金融机构尚未正式落户，未能申请一次性落户奖。1家因资金统筹安排需要，于2022年初拨付发放。改进措施：加快推进招商引资工作，严格做好资金预算管理。</t>
  </si>
  <si>
    <t>股权投资机构租房补贴数量</t>
  </si>
  <si>
    <t>16家</t>
  </si>
  <si>
    <t>股权类机构一次性落户奖励数量</t>
  </si>
  <si>
    <t>11家</t>
  </si>
  <si>
    <t>质量指标</t>
  </si>
  <si>
    <t>奖励发放完成率</t>
  </si>
  <si>
    <t>100%</t>
  </si>
  <si>
    <t>奖励评定差错率</t>
  </si>
  <si>
    <t>补贴对象均符合奖励标准，未达标0项。</t>
  </si>
  <si>
    <t>时效指标</t>
  </si>
  <si>
    <t>申报材料审核及时性</t>
  </si>
  <si>
    <t>及时</t>
  </si>
  <si>
    <t>成本指标</t>
  </si>
  <si>
    <t>成本控制率</t>
  </si>
  <si>
    <t>≤100%</t>
  </si>
  <si>
    <t>95%</t>
  </si>
  <si>
    <t>效益指标</t>
  </si>
  <si>
    <t>经济效益指标</t>
  </si>
  <si>
    <t>金融业税收占总税收比重</t>
  </si>
  <si>
    <t>≥20%</t>
  </si>
  <si>
    <t>24%</t>
  </si>
  <si>
    <t>金融业增加值占GDP比重</t>
  </si>
  <si>
    <t>≥13%</t>
  </si>
  <si>
    <t>15.4%</t>
  </si>
  <si>
    <t>社会效益指标</t>
  </si>
  <si>
    <t>金融中心指数排名</t>
  </si>
  <si>
    <t>十二名以内</t>
  </si>
  <si>
    <t>第十名</t>
  </si>
  <si>
    <t>满意度指标</t>
  </si>
  <si>
    <t>资助对象满意度</t>
  </si>
  <si>
    <t>满意</t>
  </si>
  <si>
    <t>总分</t>
  </si>
  <si>
    <t>金融风险防控(监管一处业务监管经费)</t>
  </si>
  <si>
    <t>开展对融资担保、小额贷款、交易场所、典当行的现场检查以及对融资担保、典当行的年审工作。2021年12月底之前完成不低于30家典当机构、30家融担机构、30家小贷机构以及交易场所全行业的现场检查工作，完成对典当行机构、融资担保机构全行业的年度审查工作，编制相应现场检查报告和年审报告并下发企业整改，规范4类机构的经营行为，提高行业总体发展水平。</t>
  </si>
  <si>
    <t>2021年12月底之前完成对23家典当机构、27家融担机构、30家小贷机构以及交易场所全行业的现场检查工作，完成对典当行机构、融资担保机构全行业的年度审查工作，编制相应现场检查报告和年审报告并下发企业整改，规范4类机构的经营行为，提高行业总体发展水平。</t>
  </si>
  <si>
    <t>典当行年审企业数量</t>
  </si>
  <si>
    <t>45家</t>
  </si>
  <si>
    <t>3</t>
  </si>
  <si>
    <t>小额贷款公司现场检查企业数量</t>
  </si>
  <si>
    <t>30家</t>
  </si>
  <si>
    <t>交易场所现场检查企业数量</t>
  </si>
  <si>
    <t>18家</t>
  </si>
  <si>
    <t>2</t>
  </si>
  <si>
    <t>偏差原因：2021年，根据证监会清整联办的要求，持续开展交易场所清理整顿工作，深圳辖内交易场所压降至12家。 改进措施：根据企业的经营情况制定相关的现场检查计划，对拟取消交易场所业务资质的企业暂停检查。</t>
  </si>
  <si>
    <t>降费奖补审核企业数量</t>
  </si>
  <si>
    <t>≥2家</t>
  </si>
  <si>
    <t>融资担保年审企业数量</t>
  </si>
  <si>
    <t>85家</t>
  </si>
  <si>
    <t>典当行现场检查企业数量</t>
  </si>
  <si>
    <t>23家</t>
  </si>
  <si>
    <t>2.3</t>
  </si>
  <si>
    <t>偏差原因：减量提质。 改进措施：合理规划典当行业现场检查家数，结合人力、资金等要素制定相关计划。</t>
  </si>
  <si>
    <t>融资担保公司现场检查企业数量</t>
  </si>
  <si>
    <t>27家</t>
  </si>
  <si>
    <t>2.7</t>
  </si>
  <si>
    <t>偏差原因：减量提质。 改进措施：合理规划融担行业现场检查家数，结合人力、资金等要素制定相关计划。</t>
  </si>
  <si>
    <t>降费奖补补贴企业达标率</t>
  </si>
  <si>
    <t>年审报告验收合格率</t>
  </si>
  <si>
    <t>≥95%</t>
  </si>
  <si>
    <t>现场检查报告验收合格率</t>
  </si>
  <si>
    <t>现场检查工作完成及时性</t>
  </si>
  <si>
    <t>12月底前完成</t>
  </si>
  <si>
    <t>完成</t>
  </si>
  <si>
    <t>5</t>
  </si>
  <si>
    <t>降费奖补材料审核及时性</t>
  </si>
  <si>
    <t>自接到完整申报材料后2-3个月内完成审核</t>
  </si>
  <si>
    <t>年度审查工作完成及时性</t>
  </si>
  <si>
    <t>96.3%</t>
  </si>
  <si>
    <t>不适用</t>
  </si>
  <si>
    <t>0</t>
  </si>
  <si>
    <t>3类行业因金融风险发生群体性事件次数</t>
  </si>
  <si>
    <t>＜10次</t>
  </si>
  <si>
    <t>0次</t>
  </si>
  <si>
    <t>15</t>
  </si>
  <si>
    <t>融资担保、典当、小额贷款、交易场所等行业金融风险防范能力</t>
  </si>
  <si>
    <t>提升</t>
  </si>
  <si>
    <t>生态效益指标</t>
  </si>
  <si>
    <t>委托方满意度</t>
  </si>
  <si>
    <t>10</t>
  </si>
  <si>
    <t>金融风险防控（监管二处业务监管经费）</t>
  </si>
  <si>
    <t>聘请专业机构协助我局对融资租赁、商业保理行业进行风险排查，实现对隶属我局监管的融资租赁、商业保理企业全覆盖的摸排。聘请具有证券审计从业资质的会计师事务所，对我局根据前期初步掌握的企业经营情况、涉及业务领域、主要风险隐患、信访投诉、对接涉众资金、开展涉众业务等情况选取的10家融资租赁和10家商业保理公司进行现场检查，并出具现场检查报告；聘请专业机构对我市投资行业开展风险核查及处置工作，2021年12月底之前完成不低于60家投资类公司的风险核查工作，工作开展形式包括但不限于出具风险核查报告、定期统计全市行业数据、风险处置及信访维稳、提供法律及财务专业服务等。</t>
  </si>
  <si>
    <t>聘请的专业机构在规定时间内完成了我局监管的融资租赁企业风险摸排工作，截至2021年12月末，完成检查企业数量：融资租赁19家，商业保理19家，投资行业111家。预算执行率为98.43%。为更好的做好行业现场检查工作，加大了现场检查力度，扩大了现场检查范围，故完成率高于年度指标值。年度风险排查均按时按质完成年度目标，并全部验收合格。</t>
  </si>
  <si>
    <t>投资行业风险排查企业数量</t>
  </si>
  <si>
    <t>60家</t>
  </si>
  <si>
    <t>111家</t>
  </si>
  <si>
    <t>4.5</t>
  </si>
  <si>
    <t>偏差原因分析：根据行业实际情况，为更好的做好行业现场检查工作，加大了现场检查力度，扩大了现场检查范围。 改进措施：进一步提高标设置的科学性和合理性。在下一年度，根据投资行业上一年度实际排查数量并结合实际业务情况对年度指标值进行设定，执行中发现不合理的方面进行及时修订调整。</t>
  </si>
  <si>
    <t>商业保理现场检查企业数量</t>
  </si>
  <si>
    <t>10家</t>
  </si>
  <si>
    <t>19家</t>
  </si>
  <si>
    <t>偏差原因分析：根据行业实际情况，为更好的做好行业现场检查工作，加大了现场检查力度，扩大了现场检查范围。 改进措施：进一步提高标设置的科学性和合理性。在下一年度，根据商业保理上一年度实际排查数量并结合实际业务情况对年度指标值进行设定，执行中发现不合理的方面进行及时修订调整。</t>
  </si>
  <si>
    <t>融资租赁现场检查企业数量</t>
  </si>
  <si>
    <t>偏差原因分析：根据行业实际情况，为更好的做好行业现场检查工作，加大现场检查力度，扩大了现场检查范围。 改进措施：进一步提高标设置的科学性和合理性。在下一年度，根据融资租赁上一年度实际排查数量并结合实际业务情况对年度指标值进行设定，执行中发现不合理的方面进行及时修订调整。</t>
  </si>
  <si>
    <t>融资租赁行业风险排查覆盖率</t>
  </si>
  <si>
    <t>投资行业风险排查报告验收合格率</t>
  </si>
  <si>
    <t>商业保理行业风险排查覆盖率</t>
  </si>
  <si>
    <t>投资行业风险排查及时性</t>
  </si>
  <si>
    <t>2021年12月底前完成</t>
  </si>
  <si>
    <t>融资租赁、商业保理行业现场检查实施周期</t>
  </si>
  <si>
    <t>≤90个工作日</t>
  </si>
  <si>
    <t>98.43%</t>
  </si>
  <si>
    <t>融资租赁、商业保理、投资公司等行业因金融风险发生群体性事件</t>
  </si>
  <si>
    <t>融资租赁、商业保理、投资公司等行业金融风险防范能力</t>
  </si>
  <si>
    <t>100分</t>
  </si>
  <si>
    <t>新兴金融行业党委工作经费</t>
  </si>
  <si>
    <t>坚持用习近平新时代中国特色社会主义思想武装头脑，加强对习近平总书记关于金融工作重要论述的学习，推动学习教育往深里走、往心里走、往实里走。通过开展形式多样的党建活动，凝心聚力，切实解决新兴金融企业的问题。把党员培养成业务骨干，把业务骨干培养成党员。提高党员服务大局、推动科学发展能力，充分发挥先锋模范作用。</t>
  </si>
  <si>
    <t>2021年市新兴金融行业党委紧紧围绕全局中心工作，扎实开展党史学习教育，举办庆祝建党100周年“七个一”系列活动，启动行业廉洁合规试点，加强支部标准化建设，以党建引领新兴金融健康发展，全年共向13个党组织发放党建工作经费补贴，组织召开党建工作会议12余场，开展1场发展党员培训，直属各基层党组织开展调研活动15余场，全面提升党组织凝聚力、号召力和战斗力。</t>
  </si>
  <si>
    <t>基层党组织活动</t>
  </si>
  <si>
    <t>≥15次</t>
  </si>
  <si>
    <t>15次</t>
  </si>
  <si>
    <t>党建工作会议次数</t>
  </si>
  <si>
    <t>≥12次</t>
  </si>
  <si>
    <t>12次</t>
  </si>
  <si>
    <t>培训次数</t>
  </si>
  <si>
    <t>≥1次</t>
  </si>
  <si>
    <t>1次</t>
  </si>
  <si>
    <t>基层党组织活动举办完成率</t>
  </si>
  <si>
    <t>党建工作会议到会率</t>
  </si>
  <si>
    <t>培训人员参与率</t>
  </si>
  <si>
    <t>党建工作会议开展及时性</t>
  </si>
  <si>
    <t>2021年全年</t>
  </si>
  <si>
    <t>培训开展及时性</t>
  </si>
  <si>
    <t>基层党活动举办及时性</t>
  </si>
  <si>
    <t>99.99%</t>
  </si>
  <si>
    <t>党务工作者业务能力</t>
  </si>
  <si>
    <t>30</t>
  </si>
  <si>
    <t>26</t>
  </si>
  <si>
    <t>原因：效益指标设置合理性有待提高，均为定性指标，未结合实际设置可衡量的定量指标。 改进措施：对党务工作者业务能力的考核，可通过开展党务专题培训，测试答题得分等具体的量化指标，科学合理的体现党务工作者业务能力的提升标准。</t>
  </si>
  <si>
    <t>参会党员满意度</t>
  </si>
  <si>
    <t>数字政府</t>
  </si>
  <si>
    <t>通过数字政府项目派驻专业服务人员及采购有关服务做好我局网站建设及日常维护、自动化设备软硬件故障排除、网络日常维护及政务系统等信息化系统日常维护及技术服务、服务大厅行政审批事项及现场咨询及业务受理、信息安全、推进新型智慧城市和数字政府建设等工作。</t>
  </si>
  <si>
    <t>落实做好全市数字政府建设工作任务，配合市有关部门组织各相关业务处室全力做好全国“政务服务能力一体化”迎检考核工作，针对我局在广东政务服务网59个行政审批事项持续开展事项标准化工作，优化、整改办事事项要素信息100余条。积极推进优化审批服务模式，全年共上线5个“一件事一次办”主题服务、7个“秒批”事项以及11个“无感申办”事项。全年更新门户网站共更新栏目信息1620余条，受理网民留言5829条、保障专题专栏13个，扎实推进政府信息公开，在今年11月由第三方机构组织的2021年政务信息公开“金秤砣”评议活动中，我局在30余家市直部门中获得了市直部门2021年深圳政务公开“银秤砣”荣誉称号。经过项目实施，我局数字政府建设水平进一步提升，工作效能进一步提高。</t>
  </si>
  <si>
    <t>常驻服务人员数量</t>
  </si>
  <si>
    <t>3人</t>
  </si>
  <si>
    <t>项目服务验收通过率</t>
  </si>
  <si>
    <t>突发事件处理及时性</t>
  </si>
  <si>
    <t>发生突发事件的3个工作日内完成</t>
  </si>
  <si>
    <t>行政审批效率和流程</t>
  </si>
  <si>
    <t>优化</t>
  </si>
  <si>
    <t>27</t>
  </si>
  <si>
    <t>偏差原因：未能针对我局高频政务服务事项实现行政审批优化和改革。 改进措施：由于中央提出关于金融严监管的工作要求，我局实现高频服务事项的政务服务改革事项不足，需要争取实现1-2个高频事项实现政务服务改革。 在业务流程审批模式不变的前提下，通过强化电子证照应用从而提高行政审批效率。</t>
  </si>
  <si>
    <t>委托服务满意度</t>
  </si>
  <si>
    <t>≥85%</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</si>
</sst>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177" formatCode="0_ "/>
    <numFmt numFmtId="44" formatCode="_ &quot;￥&quot;* #,##0.00_ ;_ &quot;￥&quot;* \-#,##0.00_ ;_ &quot;￥&quot;* &quot;-&quot;??_ ;_ @_ "/>
    <numFmt numFmtId="43" formatCode="_ * #,##0.00_ ;_ * \-#,##0.00_ ;_ * &quot;-&quot;??_ ;_ @_ "/>
  </numFmts>
  <fonts count="26">
    <font>
      <sz val="11"/>
      <color theme="1"/>
      <name val="等线"/>
      <charset val="134"/>
      <scheme val="minor"/>
    </font>
    <font>
      <b/>
      <sz val="14"/>
      <color theme="1"/>
      <name val="微软雅黑"/>
      <charset val="134"/>
    </font>
    <font>
      <sz val="11"/>
      <color theme="1"/>
      <name val="微软雅黑"/>
      <charset val="134"/>
    </font>
    <font>
      <sz val="8"/>
      <color theme="1"/>
      <name val="微软雅黑"/>
      <charset val="134"/>
    </font>
    <font>
      <sz val="11"/>
      <name val="微软雅黑"/>
      <charset val="134"/>
    </font>
    <font>
      <b/>
      <sz val="10"/>
      <color rgb="FF666666"/>
      <name val="微软雅黑"/>
      <charset val="134"/>
    </font>
    <font>
      <sz val="11"/>
      <color theme="1"/>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sz val="11"/>
      <color rgb="FF006100"/>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sz val="11"/>
      <color rgb="FF3F3F76"/>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sz val="11"/>
      <color theme="1"/>
      <name val="Arial"/>
      <charset val="134"/>
    </font>
  </fonts>
  <fills count="34">
    <fill>
      <patternFill patternType="none"/>
    </fill>
    <fill>
      <patternFill patternType="gray125"/>
    </fill>
    <fill>
      <patternFill patternType="solid">
        <fgColor theme="0" tint="-0.14999847407452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3" fillId="11"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6" fillId="20"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6" borderId="14" applyNumberFormat="0" applyAlignment="0" applyProtection="0">
      <alignment vertical="center"/>
    </xf>
    <xf numFmtId="0" fontId="14" fillId="0" borderId="11" applyNumberFormat="0" applyFill="0" applyAlignment="0" applyProtection="0">
      <alignment vertical="center"/>
    </xf>
    <xf numFmtId="0" fontId="21" fillId="27" borderId="13" applyNumberFormat="0" applyAlignment="0" applyProtection="0">
      <alignment vertical="center"/>
    </xf>
    <xf numFmtId="0" fontId="22" fillId="0" borderId="0" applyNumberFormat="0" applyFill="0" applyBorder="0" applyAlignment="0" applyProtection="0">
      <alignment vertical="center"/>
    </xf>
    <xf numFmtId="0" fontId="23" fillId="22" borderId="15" applyNumberFormat="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42" fontId="0" fillId="0" borderId="0" applyFont="0" applyFill="0" applyBorder="0" applyAlignment="0" applyProtection="0">
      <alignment vertical="center"/>
    </xf>
    <xf numFmtId="0" fontId="10" fillId="0" borderId="16" applyNumberFormat="0" applyFill="0" applyAlignment="0" applyProtection="0">
      <alignment vertical="center"/>
    </xf>
    <xf numFmtId="0" fontId="24" fillId="0" borderId="0" applyNumberFormat="0" applyFill="0" applyBorder="0" applyAlignment="0" applyProtection="0">
      <alignment vertical="center"/>
    </xf>
    <xf numFmtId="0" fontId="18" fillId="22" borderId="13" applyNumberFormat="0" applyAlignment="0" applyProtection="0">
      <alignment vertical="center"/>
    </xf>
    <xf numFmtId="0" fontId="13" fillId="23" borderId="0" applyNumberFormat="0" applyBorder="0" applyAlignment="0" applyProtection="0">
      <alignment vertical="center"/>
    </xf>
    <xf numFmtId="41" fontId="0" fillId="0" borderId="0" applyFont="0" applyFill="0" applyBorder="0" applyAlignment="0" applyProtection="0">
      <alignment vertical="center"/>
    </xf>
    <xf numFmtId="0" fontId="13" fillId="33" borderId="0" applyNumberFormat="0" applyBorder="0" applyAlignment="0" applyProtection="0">
      <alignment vertical="center"/>
    </xf>
    <xf numFmtId="0" fontId="0" fillId="10" borderId="12" applyNumberFormat="0" applyFont="0" applyAlignment="0" applyProtection="0">
      <alignment vertical="center"/>
    </xf>
    <xf numFmtId="0" fontId="17"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11"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10" applyNumberFormat="0" applyFill="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13" fillId="31" borderId="0" applyNumberFormat="0" applyBorder="0" applyAlignment="0" applyProtection="0">
      <alignment vertical="center"/>
    </xf>
    <xf numFmtId="0" fontId="8" fillId="0" borderId="9" applyNumberFormat="0" applyFill="0" applyAlignment="0" applyProtection="0">
      <alignment vertical="center"/>
    </xf>
    <xf numFmtId="0" fontId="13" fillId="8"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15"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6" fillId="3" borderId="0" applyNumberFormat="0" applyBorder="0" applyAlignment="0" applyProtection="0">
      <alignment vertical="center"/>
    </xf>
  </cellStyleXfs>
  <cellXfs count="41">
    <xf numFmtId="0" fontId="0" fillId="0" borderId="0" xfId="0"/>
    <xf numFmtId="0" fontId="1" fillId="0" borderId="1" xfId="0" applyFont="1" applyBorder="1" applyAlignment="1">
      <alignment horizontal="center" vertical="center"/>
    </xf>
    <xf numFmtId="0" fontId="2" fillId="2" borderId="2" xfId="0" applyFont="1" applyFill="1" applyBorder="1"/>
    <xf numFmtId="0" fontId="2" fillId="0" borderId="3"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176" fontId="3" fillId="0" borderId="2" xfId="0" applyNumberFormat="1" applyFont="1" applyBorder="1" applyAlignment="1">
      <alignment horizontal="center" vertical="center"/>
    </xf>
    <xf numFmtId="0" fontId="2" fillId="2" borderId="3"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2" borderId="5" xfId="0" applyFont="1" applyFill="1" applyBorder="1" applyAlignment="1">
      <alignment horizontal="center"/>
    </xf>
    <xf numFmtId="0" fontId="2" fillId="2" borderId="2" xfId="0" applyFont="1" applyFill="1" applyBorder="1" applyAlignment="1">
      <alignment vertical="center" wrapText="1"/>
    </xf>
    <xf numFmtId="0" fontId="4" fillId="2" borderId="2" xfId="0" applyFont="1" applyFill="1" applyBorder="1" applyAlignment="1">
      <alignment vertical="center"/>
    </xf>
    <xf numFmtId="0" fontId="4" fillId="0" borderId="2" xfId="0" applyFont="1" applyBorder="1" applyAlignment="1">
      <alignment vertical="center"/>
    </xf>
    <xf numFmtId="0" fontId="2" fillId="0" borderId="2" xfId="0" applyFont="1" applyBorder="1"/>
    <xf numFmtId="0" fontId="2" fillId="2" borderId="8" xfId="0" applyFont="1" applyFill="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177" fontId="2" fillId="0" borderId="2" xfId="0" applyNumberFormat="1" applyFont="1" applyBorder="1" applyAlignment="1">
      <alignment horizontal="center" vertic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0" borderId="7" xfId="0" applyFont="1" applyBorder="1" applyAlignment="1">
      <alignment horizontal="justify" vertical="center" wrapText="1"/>
    </xf>
    <xf numFmtId="0" fontId="2" fillId="0" borderId="2" xfId="0" applyFont="1" applyBorder="1" applyAlignment="1">
      <alignment horizontal="right"/>
    </xf>
    <xf numFmtId="0" fontId="2" fillId="0" borderId="2" xfId="0" applyFont="1" applyBorder="1" applyAlignment="1">
      <alignment horizontal="justify" wrapText="1"/>
    </xf>
    <xf numFmtId="0" fontId="2" fillId="0" borderId="2" xfId="0" applyNumberFormat="1" applyFont="1" applyBorder="1" applyAlignment="1">
      <alignment horizontal="right"/>
    </xf>
    <xf numFmtId="176" fontId="2" fillId="0" borderId="2" xfId="0" applyNumberFormat="1" applyFont="1" applyBorder="1"/>
    <xf numFmtId="0" fontId="5" fillId="2" borderId="5" xfId="0" applyFont="1" applyFill="1" applyBorder="1" applyAlignment="1">
      <alignment horizontal="center" vertical="center"/>
    </xf>
    <xf numFmtId="0" fontId="2" fillId="0" borderId="2" xfId="0" applyFont="1" applyBorder="1" applyAlignment="1"/>
    <xf numFmtId="0" fontId="2" fillId="0" borderId="8" xfId="0" applyFont="1" applyBorder="1" applyAlignment="1">
      <alignment horizontal="center"/>
    </xf>
    <xf numFmtId="0" fontId="2" fillId="0" borderId="2" xfId="0" applyFont="1" applyBorder="1" applyAlignment="1">
      <alignment wrapText="1"/>
    </xf>
    <xf numFmtId="0" fontId="2" fillId="0" borderId="2" xfId="0" applyNumberFormat="1" applyFont="1" applyBorder="1"/>
    <xf numFmtId="0" fontId="2" fillId="0" borderId="2" xfId="0" applyFont="1" applyBorder="1" applyAlignment="1">
      <alignment horizontal="justify"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zoomScale="115" zoomScaleNormal="115" topLeftCell="A3" workbookViewId="0">
      <selection activeCell="M24" sqref="M24"/>
    </sheetView>
  </sheetViews>
  <sheetFormatPr defaultColWidth="9" defaultRowHeight="13.5"/>
  <cols>
    <col min="2" max="2" width="12.625" customWidth="1"/>
    <col min="3" max="3" width="15.625" customWidth="1"/>
    <col min="4" max="4" width="30.3166666666667" customWidth="1"/>
    <col min="5" max="6" width="12.625" customWidth="1"/>
    <col min="7" max="8" width="6.625" customWidth="1"/>
    <col min="9" max="9" width="41.1916666666667" customWidth="1"/>
  </cols>
  <sheetData>
    <row r="1" ht="27" customHeight="1" spans="1:9">
      <c r="A1" s="1" t="s">
        <v>0</v>
      </c>
      <c r="B1" s="1"/>
      <c r="C1" s="1"/>
      <c r="D1" s="1"/>
      <c r="E1" s="1"/>
      <c r="F1" s="1"/>
      <c r="G1" s="1"/>
      <c r="H1" s="1"/>
      <c r="I1" s="1"/>
    </row>
    <row r="2" ht="16.5" spans="1:9">
      <c r="A2" s="2" t="s">
        <v>1</v>
      </c>
      <c r="B2" s="3" t="s">
        <v>2</v>
      </c>
      <c r="C2" s="4"/>
      <c r="D2" s="4"/>
      <c r="E2" s="25"/>
      <c r="F2" s="2" t="s">
        <v>3</v>
      </c>
      <c r="G2" s="26"/>
      <c r="H2" s="26"/>
      <c r="I2" s="26"/>
    </row>
    <row r="3" ht="16.5" spans="1:9">
      <c r="A3" s="2" t="s">
        <v>4</v>
      </c>
      <c r="B3" s="3" t="s">
        <v>5</v>
      </c>
      <c r="C3" s="4"/>
      <c r="D3" s="4"/>
      <c r="E3" s="25"/>
      <c r="F3" s="2" t="s">
        <v>6</v>
      </c>
      <c r="G3" s="26"/>
      <c r="H3" s="26"/>
      <c r="I3" s="26"/>
    </row>
    <row r="4" ht="16.5" spans="1:9">
      <c r="A4" s="5" t="s">
        <v>7</v>
      </c>
      <c r="B4" s="6"/>
      <c r="C4" s="6"/>
      <c r="D4" s="7" t="s">
        <v>8</v>
      </c>
      <c r="E4" s="7" t="s">
        <v>9</v>
      </c>
      <c r="F4" s="7" t="s">
        <v>10</v>
      </c>
      <c r="G4" s="7" t="s">
        <v>11</v>
      </c>
      <c r="H4" s="7" t="s">
        <v>12</v>
      </c>
      <c r="I4" s="7" t="s">
        <v>13</v>
      </c>
    </row>
    <row r="5" ht="16.5" spans="1:9">
      <c r="A5" s="8"/>
      <c r="B5" s="7" t="s">
        <v>14</v>
      </c>
      <c r="C5" s="7"/>
      <c r="D5" s="9">
        <v>408774816.3</v>
      </c>
      <c r="E5" s="9">
        <v>408774816.3</v>
      </c>
      <c r="F5" s="9">
        <v>387729959.06</v>
      </c>
      <c r="G5" s="27">
        <v>10</v>
      </c>
      <c r="H5" s="9">
        <f>IF(AND(E5=0,F5=0),1,IF(E5=0,0,ROUND(F5/E5,2)))</f>
        <v>0.95</v>
      </c>
      <c r="I5" s="9">
        <f>ROUND(H5*G5,2)</f>
        <v>9.5</v>
      </c>
    </row>
    <row r="6" ht="16.5" spans="1:9">
      <c r="A6" s="8"/>
      <c r="B6" s="10" t="s">
        <v>15</v>
      </c>
      <c r="C6" s="11"/>
      <c r="D6" s="9">
        <v>408774816.3</v>
      </c>
      <c r="E6" s="9">
        <v>408774816.3</v>
      </c>
      <c r="F6" s="9">
        <v>387729959.06</v>
      </c>
      <c r="G6" s="26" t="s">
        <v>16</v>
      </c>
      <c r="H6" s="9">
        <f t="shared" ref="H6:H8" si="0">IF(E6=0,0,ROUND(F6/E6,2))</f>
        <v>0.95</v>
      </c>
      <c r="I6" s="26" t="s">
        <v>16</v>
      </c>
    </row>
    <row r="7" ht="16.5" spans="1:9">
      <c r="A7" s="8"/>
      <c r="B7" s="10" t="s">
        <v>17</v>
      </c>
      <c r="C7" s="11"/>
      <c r="D7" s="9">
        <v>0</v>
      </c>
      <c r="E7" s="9">
        <v>0</v>
      </c>
      <c r="F7" s="9">
        <v>0</v>
      </c>
      <c r="G7" s="26" t="s">
        <v>16</v>
      </c>
      <c r="H7" s="9">
        <f t="shared" si="0"/>
        <v>0</v>
      </c>
      <c r="I7" s="26" t="s">
        <v>16</v>
      </c>
    </row>
    <row r="8" ht="16.5" spans="1:9">
      <c r="A8" s="12"/>
      <c r="B8" s="13" t="s">
        <v>18</v>
      </c>
      <c r="C8" s="13"/>
      <c r="D8" s="9">
        <f t="shared" ref="D8:F8" si="1">D5-D6-D7</f>
        <v>0</v>
      </c>
      <c r="E8" s="9">
        <f t="shared" si="1"/>
        <v>0</v>
      </c>
      <c r="F8" s="9">
        <f t="shared" si="1"/>
        <v>0</v>
      </c>
      <c r="G8" s="26" t="s">
        <v>16</v>
      </c>
      <c r="H8" s="9">
        <f t="shared" si="0"/>
        <v>0</v>
      </c>
      <c r="I8" s="26" t="s">
        <v>16</v>
      </c>
    </row>
    <row r="9" ht="16.5" spans="1:9">
      <c r="A9" s="14" t="s">
        <v>19</v>
      </c>
      <c r="B9" s="15" t="s">
        <v>20</v>
      </c>
      <c r="C9" s="16"/>
      <c r="D9" s="16"/>
      <c r="E9" s="28"/>
      <c r="F9" s="29" t="s">
        <v>21</v>
      </c>
      <c r="G9" s="29"/>
      <c r="H9" s="29"/>
      <c r="I9" s="29"/>
    </row>
    <row r="10" ht="140" customHeight="1" spans="1:9">
      <c r="A10" s="14"/>
      <c r="B10" s="17" t="s">
        <v>22</v>
      </c>
      <c r="C10" s="18"/>
      <c r="D10" s="18"/>
      <c r="E10" s="30"/>
      <c r="F10" s="40" t="s">
        <v>23</v>
      </c>
      <c r="G10" s="40"/>
      <c r="H10" s="40"/>
      <c r="I10" s="40"/>
    </row>
    <row r="11" ht="20.25" customHeight="1" spans="1:9">
      <c r="A11" s="14" t="s">
        <v>24</v>
      </c>
      <c r="B11" s="19" t="s">
        <v>25</v>
      </c>
      <c r="C11" s="19" t="s">
        <v>26</v>
      </c>
      <c r="D11" s="19" t="s">
        <v>27</v>
      </c>
      <c r="E11" s="19" t="s">
        <v>28</v>
      </c>
      <c r="F11" s="19" t="s">
        <v>29</v>
      </c>
      <c r="G11" s="19" t="s">
        <v>11</v>
      </c>
      <c r="H11" s="19" t="s">
        <v>13</v>
      </c>
      <c r="I11" s="35" t="s">
        <v>30</v>
      </c>
    </row>
    <row r="12" ht="16.5" customHeight="1" spans="1:9">
      <c r="A12" s="20"/>
      <c r="B12" s="21" t="s">
        <v>31</v>
      </c>
      <c r="C12" s="22" t="s">
        <v>32</v>
      </c>
      <c r="D12" s="23" t="s">
        <v>33</v>
      </c>
      <c r="E12" s="23" t="s">
        <v>34</v>
      </c>
      <c r="F12" s="23" t="s">
        <v>34</v>
      </c>
      <c r="G12" s="39">
        <v>2</v>
      </c>
      <c r="H12" s="39">
        <v>2</v>
      </c>
      <c r="I12" s="36"/>
    </row>
    <row r="13" ht="69" customHeight="1" spans="1:9">
      <c r="A13" s="20"/>
      <c r="B13" s="21" t="s">
        <v>31</v>
      </c>
      <c r="C13" s="22" t="s">
        <v>32</v>
      </c>
      <c r="D13" s="23" t="s">
        <v>35</v>
      </c>
      <c r="E13" s="23" t="s">
        <v>36</v>
      </c>
      <c r="F13" s="23" t="s">
        <v>37</v>
      </c>
      <c r="G13" s="39">
        <v>3</v>
      </c>
      <c r="H13" s="39">
        <v>1</v>
      </c>
      <c r="I13" s="32" t="s">
        <v>38</v>
      </c>
    </row>
    <row r="14" ht="16.5" customHeight="1" spans="1:9">
      <c r="A14" s="20"/>
      <c r="B14" s="21" t="s">
        <v>31</v>
      </c>
      <c r="C14" s="22" t="s">
        <v>32</v>
      </c>
      <c r="D14" s="23" t="s">
        <v>39</v>
      </c>
      <c r="E14" s="23" t="s">
        <v>37</v>
      </c>
      <c r="F14" s="23" t="s">
        <v>37</v>
      </c>
      <c r="G14" s="39">
        <v>2</v>
      </c>
      <c r="H14" s="39">
        <v>2</v>
      </c>
      <c r="I14" s="38"/>
    </row>
    <row r="15" ht="50" customHeight="1" spans="1:9">
      <c r="A15" s="20"/>
      <c r="B15" s="21" t="s">
        <v>31</v>
      </c>
      <c r="C15" s="22" t="s">
        <v>32</v>
      </c>
      <c r="D15" s="23" t="s">
        <v>40</v>
      </c>
      <c r="E15" s="23" t="s">
        <v>41</v>
      </c>
      <c r="F15" s="23" t="s">
        <v>42</v>
      </c>
      <c r="G15" s="39">
        <v>3</v>
      </c>
      <c r="H15" s="39">
        <v>2.7</v>
      </c>
      <c r="I15" s="38" t="s">
        <v>43</v>
      </c>
    </row>
    <row r="16" ht="16.5" customHeight="1" spans="1:9">
      <c r="A16" s="20"/>
      <c r="B16" s="21" t="s">
        <v>31</v>
      </c>
      <c r="C16" s="22" t="s">
        <v>32</v>
      </c>
      <c r="D16" s="23" t="s">
        <v>44</v>
      </c>
      <c r="E16" s="23" t="s">
        <v>45</v>
      </c>
      <c r="F16" s="23" t="s">
        <v>45</v>
      </c>
      <c r="G16" s="39">
        <v>3</v>
      </c>
      <c r="H16" s="39">
        <v>3</v>
      </c>
      <c r="I16" s="38"/>
    </row>
    <row r="17" ht="16.5" customHeight="1" spans="1:9">
      <c r="A17" s="20"/>
      <c r="B17" s="21" t="s">
        <v>31</v>
      </c>
      <c r="C17" s="22" t="s">
        <v>32</v>
      </c>
      <c r="D17" s="23" t="s">
        <v>46</v>
      </c>
      <c r="E17" s="23" t="s">
        <v>36</v>
      </c>
      <c r="F17" s="23" t="s">
        <v>47</v>
      </c>
      <c r="G17" s="39">
        <v>2</v>
      </c>
      <c r="H17" s="39">
        <v>2</v>
      </c>
      <c r="I17" s="38"/>
    </row>
    <row r="18" ht="64" customHeight="1" spans="1:9">
      <c r="A18" s="20"/>
      <c r="B18" s="21" t="s">
        <v>31</v>
      </c>
      <c r="C18" s="22" t="s">
        <v>32</v>
      </c>
      <c r="D18" s="23" t="s">
        <v>48</v>
      </c>
      <c r="E18" s="23" t="s">
        <v>49</v>
      </c>
      <c r="F18" s="23" t="s">
        <v>50</v>
      </c>
      <c r="G18" s="39">
        <v>3</v>
      </c>
      <c r="H18" s="39">
        <v>1</v>
      </c>
      <c r="I18" s="32" t="s">
        <v>51</v>
      </c>
    </row>
    <row r="19" ht="82" customHeight="1" spans="1:9">
      <c r="A19" s="20"/>
      <c r="B19" s="21" t="s">
        <v>31</v>
      </c>
      <c r="C19" s="22" t="s">
        <v>32</v>
      </c>
      <c r="D19" s="23" t="s">
        <v>52</v>
      </c>
      <c r="E19" s="23" t="s">
        <v>36</v>
      </c>
      <c r="F19" s="23" t="s">
        <v>34</v>
      </c>
      <c r="G19" s="39">
        <v>3</v>
      </c>
      <c r="H19" s="39">
        <v>2</v>
      </c>
      <c r="I19" s="32" t="s">
        <v>53</v>
      </c>
    </row>
    <row r="20" ht="16.5" customHeight="1" spans="1:9">
      <c r="A20" s="20"/>
      <c r="B20" s="21" t="s">
        <v>31</v>
      </c>
      <c r="C20" s="22" t="s">
        <v>32</v>
      </c>
      <c r="D20" s="23" t="s">
        <v>54</v>
      </c>
      <c r="E20" s="23" t="s">
        <v>55</v>
      </c>
      <c r="F20" s="23" t="s">
        <v>55</v>
      </c>
      <c r="G20" s="39">
        <v>3</v>
      </c>
      <c r="H20" s="39">
        <v>3</v>
      </c>
      <c r="I20" s="38"/>
    </row>
    <row r="21" ht="16.5" customHeight="1" spans="1:9">
      <c r="A21" s="20"/>
      <c r="B21" s="21" t="s">
        <v>31</v>
      </c>
      <c r="C21" s="22" t="s">
        <v>32</v>
      </c>
      <c r="D21" s="23" t="s">
        <v>56</v>
      </c>
      <c r="E21" s="23" t="s">
        <v>57</v>
      </c>
      <c r="F21" s="23" t="s">
        <v>57</v>
      </c>
      <c r="G21" s="39">
        <v>3</v>
      </c>
      <c r="H21" s="39">
        <v>3</v>
      </c>
      <c r="I21" s="38"/>
    </row>
    <row r="22" ht="116" customHeight="1" spans="1:9">
      <c r="A22" s="20"/>
      <c r="B22" s="21" t="s">
        <v>31</v>
      </c>
      <c r="C22" s="22" t="s">
        <v>32</v>
      </c>
      <c r="D22" s="23" t="s">
        <v>58</v>
      </c>
      <c r="E22" s="23" t="s">
        <v>59</v>
      </c>
      <c r="F22" s="23" t="s">
        <v>60</v>
      </c>
      <c r="G22" s="39">
        <v>2</v>
      </c>
      <c r="H22" s="39">
        <v>0</v>
      </c>
      <c r="I22" s="32" t="s">
        <v>61</v>
      </c>
    </row>
    <row r="23" ht="49" customHeight="1" spans="1:9">
      <c r="A23" s="20"/>
      <c r="B23" s="21" t="s">
        <v>31</v>
      </c>
      <c r="C23" s="22" t="s">
        <v>32</v>
      </c>
      <c r="D23" s="23" t="s">
        <v>62</v>
      </c>
      <c r="E23" s="23" t="s">
        <v>63</v>
      </c>
      <c r="F23" s="23" t="s">
        <v>64</v>
      </c>
      <c r="G23" s="39">
        <v>3</v>
      </c>
      <c r="H23" s="39">
        <v>1.3</v>
      </c>
      <c r="I23" s="32" t="s">
        <v>65</v>
      </c>
    </row>
    <row r="24" ht="67" customHeight="1" spans="1:9">
      <c r="A24" s="20"/>
      <c r="B24" s="21" t="s">
        <v>31</v>
      </c>
      <c r="C24" s="22" t="s">
        <v>32</v>
      </c>
      <c r="D24" s="23" t="s">
        <v>66</v>
      </c>
      <c r="E24" s="23" t="s">
        <v>67</v>
      </c>
      <c r="F24" s="23" t="s">
        <v>68</v>
      </c>
      <c r="G24" s="39">
        <v>3</v>
      </c>
      <c r="H24" s="39">
        <v>2.25</v>
      </c>
      <c r="I24" s="32" t="s">
        <v>69</v>
      </c>
    </row>
    <row r="25" ht="16.5" customHeight="1" spans="1:9">
      <c r="A25" s="20"/>
      <c r="B25" s="21" t="s">
        <v>31</v>
      </c>
      <c r="C25" s="22" t="s">
        <v>32</v>
      </c>
      <c r="D25" s="23" t="s">
        <v>70</v>
      </c>
      <c r="E25" s="23" t="s">
        <v>71</v>
      </c>
      <c r="F25" s="23" t="s">
        <v>71</v>
      </c>
      <c r="G25" s="39">
        <v>3</v>
      </c>
      <c r="H25" s="39">
        <v>3</v>
      </c>
      <c r="I25" s="36"/>
    </row>
    <row r="26" ht="16.5" customHeight="1" spans="1:9">
      <c r="A26" s="20"/>
      <c r="B26" s="21" t="s">
        <v>31</v>
      </c>
      <c r="C26" s="22" t="s">
        <v>32</v>
      </c>
      <c r="D26" s="23" t="s">
        <v>72</v>
      </c>
      <c r="E26" s="23" t="s">
        <v>73</v>
      </c>
      <c r="F26" s="23" t="s">
        <v>73</v>
      </c>
      <c r="G26" s="39">
        <v>3</v>
      </c>
      <c r="H26" s="39">
        <v>3</v>
      </c>
      <c r="I26" s="36"/>
    </row>
    <row r="27" ht="16.5" customHeight="1" spans="1:9">
      <c r="A27" s="20"/>
      <c r="B27" s="21" t="s">
        <v>31</v>
      </c>
      <c r="C27" s="22" t="s">
        <v>74</v>
      </c>
      <c r="D27" s="23" t="s">
        <v>75</v>
      </c>
      <c r="E27" s="23" t="s">
        <v>76</v>
      </c>
      <c r="F27" s="23" t="s">
        <v>76</v>
      </c>
      <c r="G27" s="39">
        <v>3</v>
      </c>
      <c r="H27" s="39">
        <v>3</v>
      </c>
      <c r="I27" s="36"/>
    </row>
    <row r="28" ht="16.5" customHeight="1" spans="1:9">
      <c r="A28" s="20"/>
      <c r="B28" s="21" t="s">
        <v>31</v>
      </c>
      <c r="C28" s="22" t="s">
        <v>74</v>
      </c>
      <c r="D28" s="23" t="s">
        <v>77</v>
      </c>
      <c r="E28" s="23" t="s">
        <v>78</v>
      </c>
      <c r="F28" s="23" t="s">
        <v>78</v>
      </c>
      <c r="G28" s="39">
        <v>2</v>
      </c>
      <c r="H28" s="39">
        <v>2</v>
      </c>
      <c r="I28" s="36"/>
    </row>
    <row r="29" ht="16.5" customHeight="1" spans="1:9">
      <c r="A29" s="20"/>
      <c r="B29" s="21" t="s">
        <v>31</v>
      </c>
      <c r="C29" s="22" t="s">
        <v>79</v>
      </c>
      <c r="D29" s="23" t="s">
        <v>80</v>
      </c>
      <c r="E29" s="23" t="s">
        <v>81</v>
      </c>
      <c r="F29" s="23" t="s">
        <v>81</v>
      </c>
      <c r="G29" s="39">
        <v>2</v>
      </c>
      <c r="H29" s="39">
        <v>2</v>
      </c>
      <c r="I29" s="36"/>
    </row>
    <row r="30" ht="16.5" customHeight="1" spans="1:9">
      <c r="A30" s="20"/>
      <c r="B30" s="21" t="s">
        <v>31</v>
      </c>
      <c r="C30" s="22" t="s">
        <v>82</v>
      </c>
      <c r="D30" s="23" t="s">
        <v>83</v>
      </c>
      <c r="E30" s="23" t="s">
        <v>84</v>
      </c>
      <c r="F30" s="23" t="s">
        <v>85</v>
      </c>
      <c r="G30" s="39">
        <v>2</v>
      </c>
      <c r="H30" s="39">
        <v>2</v>
      </c>
      <c r="I30" s="36"/>
    </row>
    <row r="31" ht="16.5" customHeight="1" spans="1:9">
      <c r="A31" s="20"/>
      <c r="B31" s="21" t="s">
        <v>86</v>
      </c>
      <c r="C31" s="22" t="s">
        <v>87</v>
      </c>
      <c r="D31" s="23" t="s">
        <v>88</v>
      </c>
      <c r="E31" s="23" t="s">
        <v>89</v>
      </c>
      <c r="F31" s="23" t="s">
        <v>90</v>
      </c>
      <c r="G31" s="39">
        <v>10</v>
      </c>
      <c r="H31" s="39">
        <v>10</v>
      </c>
      <c r="I31" s="36"/>
    </row>
    <row r="32" ht="16.5" customHeight="1" spans="1:9">
      <c r="A32" s="20"/>
      <c r="B32" s="21" t="s">
        <v>86</v>
      </c>
      <c r="C32" s="22" t="s">
        <v>87</v>
      </c>
      <c r="D32" s="23" t="s">
        <v>91</v>
      </c>
      <c r="E32" s="23" t="s">
        <v>92</v>
      </c>
      <c r="F32" s="23" t="s">
        <v>93</v>
      </c>
      <c r="G32" s="39">
        <v>10</v>
      </c>
      <c r="H32" s="39">
        <v>10</v>
      </c>
      <c r="I32" s="36"/>
    </row>
    <row r="33" ht="16.5" customHeight="1" spans="1:9">
      <c r="A33" s="20"/>
      <c r="B33" s="21" t="s">
        <v>86</v>
      </c>
      <c r="C33" s="22" t="s">
        <v>94</v>
      </c>
      <c r="D33" s="23" t="s">
        <v>95</v>
      </c>
      <c r="E33" s="23" t="s">
        <v>96</v>
      </c>
      <c r="F33" s="23" t="s">
        <v>97</v>
      </c>
      <c r="G33" s="39">
        <v>10</v>
      </c>
      <c r="H33" s="39">
        <v>10</v>
      </c>
      <c r="I33" s="36"/>
    </row>
    <row r="34" ht="16.5" customHeight="1" spans="1:9">
      <c r="A34" s="20"/>
      <c r="B34" s="21" t="s">
        <v>86</v>
      </c>
      <c r="C34" s="22" t="s">
        <v>98</v>
      </c>
      <c r="D34" s="23" t="s">
        <v>99</v>
      </c>
      <c r="E34" s="23" t="s">
        <v>100</v>
      </c>
      <c r="F34" s="23" t="s">
        <v>100</v>
      </c>
      <c r="G34" s="39">
        <v>10</v>
      </c>
      <c r="H34" s="39">
        <v>10</v>
      </c>
      <c r="I34" s="36"/>
    </row>
    <row r="35" ht="16.5" customHeight="1" spans="1:9">
      <c r="A35" s="23"/>
      <c r="B35" s="24" t="s">
        <v>101</v>
      </c>
      <c r="C35" s="24"/>
      <c r="D35" s="24"/>
      <c r="E35" s="24"/>
      <c r="F35" s="24"/>
      <c r="G35" s="39">
        <v>100</v>
      </c>
      <c r="H35" s="23">
        <f>SUM(H12:H34)</f>
        <v>80.25</v>
      </c>
      <c r="I35" s="37" t="s">
        <v>16</v>
      </c>
    </row>
  </sheetData>
  <mergeCells count="23">
    <mergeCell ref="A1:I1"/>
    <mergeCell ref="B2:E2"/>
    <mergeCell ref="G2:I2"/>
    <mergeCell ref="B3:E3"/>
    <mergeCell ref="G3:I3"/>
    <mergeCell ref="B4:C4"/>
    <mergeCell ref="B5:C5"/>
    <mergeCell ref="B6:C6"/>
    <mergeCell ref="B7:C7"/>
    <mergeCell ref="B8:C8"/>
    <mergeCell ref="B9:E9"/>
    <mergeCell ref="F9:I9"/>
    <mergeCell ref="B10:E10"/>
    <mergeCell ref="F10:I10"/>
    <mergeCell ref="B35:F35"/>
    <mergeCell ref="A4:A8"/>
    <mergeCell ref="A9:A10"/>
    <mergeCell ref="A11:A34"/>
    <mergeCell ref="B12:B30"/>
    <mergeCell ref="B31:B34"/>
    <mergeCell ref="C12:C26"/>
    <mergeCell ref="C27:C28"/>
    <mergeCell ref="C31:C3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115" zoomScaleNormal="115" topLeftCell="A13" workbookViewId="0">
      <selection activeCell="I17" sqref="I17"/>
    </sheetView>
  </sheetViews>
  <sheetFormatPr defaultColWidth="9" defaultRowHeight="13.5"/>
  <cols>
    <col min="2" max="2" width="12.625" customWidth="1"/>
    <col min="3" max="3" width="15.625" customWidth="1"/>
    <col min="4" max="4" width="39.5583333333333" customWidth="1"/>
    <col min="5" max="5" width="22.175" customWidth="1"/>
    <col min="6" max="6" width="12.625" customWidth="1"/>
    <col min="7" max="8" width="6.625" customWidth="1"/>
    <col min="9" max="9" width="28.575" customWidth="1"/>
    <col min="10" max="10" width="9" hidden="1" customWidth="1"/>
  </cols>
  <sheetData>
    <row r="1" ht="27" customHeight="1" spans="1:9">
      <c r="A1" s="1" t="s">
        <v>0</v>
      </c>
      <c r="B1" s="1"/>
      <c r="C1" s="1"/>
      <c r="D1" s="1"/>
      <c r="E1" s="1"/>
      <c r="F1" s="1"/>
      <c r="G1" s="1"/>
      <c r="H1" s="1"/>
      <c r="I1" s="1"/>
    </row>
    <row r="2" ht="16.5" spans="1:9">
      <c r="A2" s="2" t="s">
        <v>1</v>
      </c>
      <c r="B2" s="3" t="s">
        <v>102</v>
      </c>
      <c r="C2" s="4"/>
      <c r="D2" s="4"/>
      <c r="E2" s="25"/>
      <c r="F2" s="2" t="s">
        <v>3</v>
      </c>
      <c r="G2" s="26"/>
      <c r="H2" s="26"/>
      <c r="I2" s="26"/>
    </row>
    <row r="3" ht="16.5" spans="1:9">
      <c r="A3" s="2" t="s">
        <v>4</v>
      </c>
      <c r="B3" s="3" t="s">
        <v>5</v>
      </c>
      <c r="C3" s="4"/>
      <c r="D3" s="4"/>
      <c r="E3" s="25"/>
      <c r="F3" s="2" t="s">
        <v>6</v>
      </c>
      <c r="G3" s="26"/>
      <c r="H3" s="26"/>
      <c r="I3" s="26"/>
    </row>
    <row r="4" ht="16.5" spans="1:9">
      <c r="A4" s="5" t="s">
        <v>7</v>
      </c>
      <c r="B4" s="6"/>
      <c r="C4" s="6"/>
      <c r="D4" s="7" t="s">
        <v>8</v>
      </c>
      <c r="E4" s="7" t="s">
        <v>9</v>
      </c>
      <c r="F4" s="7" t="s">
        <v>10</v>
      </c>
      <c r="G4" s="7" t="s">
        <v>11</v>
      </c>
      <c r="H4" s="7" t="s">
        <v>12</v>
      </c>
      <c r="I4" s="7" t="s">
        <v>13</v>
      </c>
    </row>
    <row r="5" ht="16.5" spans="1:10">
      <c r="A5" s="8"/>
      <c r="B5" s="7" t="s">
        <v>14</v>
      </c>
      <c r="C5" s="7"/>
      <c r="D5" s="9">
        <v>1800000</v>
      </c>
      <c r="E5" s="9">
        <v>1800000</v>
      </c>
      <c r="F5" s="9">
        <v>1733446</v>
      </c>
      <c r="G5" s="27">
        <v>10</v>
      </c>
      <c r="H5" s="9">
        <f>IF(AND(E5=0,F5=0),1,IF(E5=0,0,ROUND(F5/E5,2)))</f>
        <v>0.96</v>
      </c>
      <c r="I5" s="9">
        <f>ROUND(H5*G5,2)</f>
        <v>9.6</v>
      </c>
      <c r="J5" s="34">
        <v>88</v>
      </c>
    </row>
    <row r="6" ht="16.5" spans="1:9">
      <c r="A6" s="8"/>
      <c r="B6" s="10" t="s">
        <v>15</v>
      </c>
      <c r="C6" s="11"/>
      <c r="D6" s="9">
        <v>0</v>
      </c>
      <c r="E6" s="9">
        <v>1800000</v>
      </c>
      <c r="F6" s="9">
        <v>1733446</v>
      </c>
      <c r="G6" s="26" t="s">
        <v>16</v>
      </c>
      <c r="H6" s="9">
        <f t="shared" ref="H6:H8" si="0">IF(E6=0,0,ROUND(F6/E6,2))</f>
        <v>0.96</v>
      </c>
      <c r="I6" s="26" t="s">
        <v>16</v>
      </c>
    </row>
    <row r="7" ht="16.5" spans="1:9">
      <c r="A7" s="8"/>
      <c r="B7" s="10" t="s">
        <v>17</v>
      </c>
      <c r="C7" s="11"/>
      <c r="D7" s="9">
        <v>0</v>
      </c>
      <c r="E7" s="9">
        <v>0</v>
      </c>
      <c r="F7" s="9">
        <v>0</v>
      </c>
      <c r="G7" s="26" t="s">
        <v>16</v>
      </c>
      <c r="H7" s="9">
        <f t="shared" si="0"/>
        <v>0</v>
      </c>
      <c r="I7" s="26" t="s">
        <v>16</v>
      </c>
    </row>
    <row r="8" ht="16.5" spans="1:9">
      <c r="A8" s="12"/>
      <c r="B8" s="13" t="s">
        <v>18</v>
      </c>
      <c r="C8" s="13"/>
      <c r="D8" s="9">
        <f>D5-D6-D7</f>
        <v>1800000</v>
      </c>
      <c r="E8" s="9">
        <f>E5-E6-E7</f>
        <v>0</v>
      </c>
      <c r="F8" s="9">
        <f>F5-F6-F7</f>
        <v>0</v>
      </c>
      <c r="G8" s="26" t="s">
        <v>16</v>
      </c>
      <c r="H8" s="9">
        <f t="shared" si="0"/>
        <v>0</v>
      </c>
      <c r="I8" s="26" t="s">
        <v>16</v>
      </c>
    </row>
    <row r="9" ht="16.5" spans="1:9">
      <c r="A9" s="14" t="s">
        <v>19</v>
      </c>
      <c r="B9" s="15" t="s">
        <v>20</v>
      </c>
      <c r="C9" s="16"/>
      <c r="D9" s="16"/>
      <c r="E9" s="28"/>
      <c r="F9" s="29" t="s">
        <v>21</v>
      </c>
      <c r="G9" s="29"/>
      <c r="H9" s="29"/>
      <c r="I9" s="29"/>
    </row>
    <row r="10" ht="165" customHeight="1" spans="1:9">
      <c r="A10" s="14"/>
      <c r="B10" s="17" t="s">
        <v>103</v>
      </c>
      <c r="C10" s="18"/>
      <c r="D10" s="18"/>
      <c r="E10" s="30"/>
      <c r="F10" s="40" t="s">
        <v>104</v>
      </c>
      <c r="G10" s="40"/>
      <c r="H10" s="40"/>
      <c r="I10" s="40"/>
    </row>
    <row r="11" ht="20.25" customHeight="1" spans="1:9">
      <c r="A11" s="14" t="s">
        <v>24</v>
      </c>
      <c r="B11" s="19" t="s">
        <v>25</v>
      </c>
      <c r="C11" s="19" t="s">
        <v>26</v>
      </c>
      <c r="D11" s="19" t="s">
        <v>27</v>
      </c>
      <c r="E11" s="19" t="s">
        <v>28</v>
      </c>
      <c r="F11" s="19" t="s">
        <v>29</v>
      </c>
      <c r="G11" s="19" t="s">
        <v>11</v>
      </c>
      <c r="H11" s="19" t="s">
        <v>13</v>
      </c>
      <c r="I11" s="35" t="s">
        <v>30</v>
      </c>
    </row>
    <row r="12" ht="16.5" customHeight="1" spans="1:9">
      <c r="A12" s="20"/>
      <c r="B12" s="21" t="s">
        <v>31</v>
      </c>
      <c r="C12" s="22" t="s">
        <v>32</v>
      </c>
      <c r="D12" s="23" t="s">
        <v>105</v>
      </c>
      <c r="E12" s="23" t="s">
        <v>106</v>
      </c>
      <c r="F12" s="23" t="s">
        <v>106</v>
      </c>
      <c r="G12" s="31" t="s">
        <v>107</v>
      </c>
      <c r="H12" s="31" t="s">
        <v>107</v>
      </c>
      <c r="I12" s="36"/>
    </row>
    <row r="13" ht="16.5" customHeight="1" spans="1:9">
      <c r="A13" s="20"/>
      <c r="B13" s="21" t="s">
        <v>31</v>
      </c>
      <c r="C13" s="22" t="s">
        <v>32</v>
      </c>
      <c r="D13" s="23" t="s">
        <v>108</v>
      </c>
      <c r="E13" s="23" t="s">
        <v>109</v>
      </c>
      <c r="F13" s="23" t="s">
        <v>109</v>
      </c>
      <c r="G13" s="31" t="s">
        <v>107</v>
      </c>
      <c r="H13" s="31" t="s">
        <v>107</v>
      </c>
      <c r="I13" s="36"/>
    </row>
    <row r="14" ht="121" customHeight="1" spans="1:9">
      <c r="A14" s="20"/>
      <c r="B14" s="21" t="s">
        <v>31</v>
      </c>
      <c r="C14" s="22" t="s">
        <v>32</v>
      </c>
      <c r="D14" s="23" t="s">
        <v>110</v>
      </c>
      <c r="E14" s="23" t="s">
        <v>111</v>
      </c>
      <c r="F14" s="23" t="s">
        <v>67</v>
      </c>
      <c r="G14" s="31" t="s">
        <v>107</v>
      </c>
      <c r="H14" s="31" t="s">
        <v>112</v>
      </c>
      <c r="I14" s="32" t="s">
        <v>113</v>
      </c>
    </row>
    <row r="15" ht="16.5" customHeight="1" spans="1:9">
      <c r="A15" s="20"/>
      <c r="B15" s="21" t="s">
        <v>31</v>
      </c>
      <c r="C15" s="22" t="s">
        <v>32</v>
      </c>
      <c r="D15" s="23" t="s">
        <v>114</v>
      </c>
      <c r="E15" s="23" t="s">
        <v>115</v>
      </c>
      <c r="F15" s="23" t="s">
        <v>68</v>
      </c>
      <c r="G15" s="31" t="s">
        <v>107</v>
      </c>
      <c r="H15" s="31" t="s">
        <v>107</v>
      </c>
      <c r="I15" s="36"/>
    </row>
    <row r="16" ht="16.5" customHeight="1" spans="1:9">
      <c r="A16" s="20"/>
      <c r="B16" s="21" t="s">
        <v>31</v>
      </c>
      <c r="C16" s="22" t="s">
        <v>32</v>
      </c>
      <c r="D16" s="23" t="s">
        <v>116</v>
      </c>
      <c r="E16" s="23" t="s">
        <v>117</v>
      </c>
      <c r="F16" s="23" t="s">
        <v>117</v>
      </c>
      <c r="G16" s="31" t="s">
        <v>107</v>
      </c>
      <c r="H16" s="31" t="s">
        <v>107</v>
      </c>
      <c r="I16" s="36"/>
    </row>
    <row r="17" ht="71" customHeight="1" spans="1:9">
      <c r="A17" s="20"/>
      <c r="B17" s="21" t="s">
        <v>31</v>
      </c>
      <c r="C17" s="22" t="s">
        <v>32</v>
      </c>
      <c r="D17" s="23" t="s">
        <v>118</v>
      </c>
      <c r="E17" s="23" t="s">
        <v>109</v>
      </c>
      <c r="F17" s="23" t="s">
        <v>119</v>
      </c>
      <c r="G17" s="31" t="s">
        <v>107</v>
      </c>
      <c r="H17" s="31" t="s">
        <v>120</v>
      </c>
      <c r="I17" s="32" t="s">
        <v>121</v>
      </c>
    </row>
    <row r="18" ht="72" customHeight="1" spans="1:9">
      <c r="A18" s="20"/>
      <c r="B18" s="21" t="s">
        <v>31</v>
      </c>
      <c r="C18" s="22" t="s">
        <v>32</v>
      </c>
      <c r="D18" s="23" t="s">
        <v>122</v>
      </c>
      <c r="E18" s="23" t="s">
        <v>109</v>
      </c>
      <c r="F18" s="23" t="s">
        <v>123</v>
      </c>
      <c r="G18" s="31" t="s">
        <v>107</v>
      </c>
      <c r="H18" s="31" t="s">
        <v>124</v>
      </c>
      <c r="I18" s="32" t="s">
        <v>125</v>
      </c>
    </row>
    <row r="19" ht="16.5" customHeight="1" spans="1:9">
      <c r="A19" s="20"/>
      <c r="B19" s="21" t="s">
        <v>31</v>
      </c>
      <c r="C19" s="22" t="s">
        <v>74</v>
      </c>
      <c r="D19" s="23" t="s">
        <v>126</v>
      </c>
      <c r="E19" s="23" t="s">
        <v>76</v>
      </c>
      <c r="F19" s="23" t="s">
        <v>76</v>
      </c>
      <c r="G19" s="31" t="s">
        <v>107</v>
      </c>
      <c r="H19" s="31" t="s">
        <v>107</v>
      </c>
      <c r="I19" s="36"/>
    </row>
    <row r="20" ht="16.5" customHeight="1" spans="1:9">
      <c r="A20" s="20"/>
      <c r="B20" s="21" t="s">
        <v>31</v>
      </c>
      <c r="C20" s="22" t="s">
        <v>74</v>
      </c>
      <c r="D20" s="23" t="s">
        <v>127</v>
      </c>
      <c r="E20" s="23" t="s">
        <v>128</v>
      </c>
      <c r="F20" s="23" t="s">
        <v>76</v>
      </c>
      <c r="G20" s="31" t="s">
        <v>107</v>
      </c>
      <c r="H20" s="31" t="s">
        <v>107</v>
      </c>
      <c r="I20" s="36"/>
    </row>
    <row r="21" ht="16.5" customHeight="1" spans="1:9">
      <c r="A21" s="20"/>
      <c r="B21" s="21" t="s">
        <v>31</v>
      </c>
      <c r="C21" s="22" t="s">
        <v>74</v>
      </c>
      <c r="D21" s="23" t="s">
        <v>129</v>
      </c>
      <c r="E21" s="23" t="s">
        <v>128</v>
      </c>
      <c r="F21" s="23" t="s">
        <v>76</v>
      </c>
      <c r="G21" s="31" t="s">
        <v>107</v>
      </c>
      <c r="H21" s="31" t="s">
        <v>107</v>
      </c>
      <c r="I21" s="36"/>
    </row>
    <row r="22" ht="16.5" customHeight="1" spans="1:9">
      <c r="A22" s="20"/>
      <c r="B22" s="21" t="s">
        <v>31</v>
      </c>
      <c r="C22" s="22" t="s">
        <v>79</v>
      </c>
      <c r="D22" s="23" t="s">
        <v>130</v>
      </c>
      <c r="E22" s="23" t="s">
        <v>131</v>
      </c>
      <c r="F22" s="23" t="s">
        <v>132</v>
      </c>
      <c r="G22" s="31" t="s">
        <v>133</v>
      </c>
      <c r="H22" s="31" t="s">
        <v>133</v>
      </c>
      <c r="I22" s="36"/>
    </row>
    <row r="23" ht="31" customHeight="1" spans="1:9">
      <c r="A23" s="20"/>
      <c r="B23" s="21" t="s">
        <v>31</v>
      </c>
      <c r="C23" s="22" t="s">
        <v>79</v>
      </c>
      <c r="D23" s="23" t="s">
        <v>134</v>
      </c>
      <c r="E23" s="38" t="s">
        <v>135</v>
      </c>
      <c r="F23" s="23" t="s">
        <v>132</v>
      </c>
      <c r="G23" s="31" t="s">
        <v>133</v>
      </c>
      <c r="H23" s="31" t="s">
        <v>133</v>
      </c>
      <c r="I23" s="36"/>
    </row>
    <row r="24" ht="16.5" customHeight="1" spans="1:9">
      <c r="A24" s="20"/>
      <c r="B24" s="21" t="s">
        <v>31</v>
      </c>
      <c r="C24" s="22" t="s">
        <v>79</v>
      </c>
      <c r="D24" s="23" t="s">
        <v>136</v>
      </c>
      <c r="E24" s="23" t="s">
        <v>131</v>
      </c>
      <c r="F24" s="23" t="s">
        <v>132</v>
      </c>
      <c r="G24" s="31" t="s">
        <v>133</v>
      </c>
      <c r="H24" s="31" t="s">
        <v>133</v>
      </c>
      <c r="I24" s="36"/>
    </row>
    <row r="25" ht="16.5" customHeight="1" spans="1:9">
      <c r="A25" s="20"/>
      <c r="B25" s="21" t="s">
        <v>31</v>
      </c>
      <c r="C25" s="22" t="s">
        <v>82</v>
      </c>
      <c r="D25" s="23" t="s">
        <v>83</v>
      </c>
      <c r="E25" s="23" t="s">
        <v>84</v>
      </c>
      <c r="F25" s="23" t="s">
        <v>137</v>
      </c>
      <c r="G25" s="31" t="s">
        <v>133</v>
      </c>
      <c r="H25" s="31" t="s">
        <v>133</v>
      </c>
      <c r="I25" s="36"/>
    </row>
    <row r="26" ht="16.5" customHeight="1" spans="1:9">
      <c r="A26" s="20"/>
      <c r="B26" s="21" t="s">
        <v>86</v>
      </c>
      <c r="C26" s="22" t="s">
        <v>87</v>
      </c>
      <c r="D26" s="23" t="s">
        <v>138</v>
      </c>
      <c r="E26" s="23" t="s">
        <v>138</v>
      </c>
      <c r="F26" s="23" t="s">
        <v>138</v>
      </c>
      <c r="G26" s="31" t="s">
        <v>139</v>
      </c>
      <c r="H26" s="31" t="s">
        <v>139</v>
      </c>
      <c r="I26" s="36"/>
    </row>
    <row r="27" ht="16.5" customHeight="1" spans="1:9">
      <c r="A27" s="20"/>
      <c r="B27" s="21" t="s">
        <v>86</v>
      </c>
      <c r="C27" s="22" t="s">
        <v>94</v>
      </c>
      <c r="D27" s="23" t="s">
        <v>140</v>
      </c>
      <c r="E27" s="23" t="s">
        <v>141</v>
      </c>
      <c r="F27" s="23" t="s">
        <v>142</v>
      </c>
      <c r="G27" s="31" t="s">
        <v>143</v>
      </c>
      <c r="H27" s="31" t="s">
        <v>143</v>
      </c>
      <c r="I27" s="36"/>
    </row>
    <row r="28" ht="34" customHeight="1" spans="1:9">
      <c r="A28" s="20"/>
      <c r="B28" s="21" t="s">
        <v>86</v>
      </c>
      <c r="C28" s="22" t="s">
        <v>94</v>
      </c>
      <c r="D28" s="38" t="s">
        <v>144</v>
      </c>
      <c r="E28" s="23" t="s">
        <v>145</v>
      </c>
      <c r="F28" s="23" t="s">
        <v>145</v>
      </c>
      <c r="G28" s="31" t="s">
        <v>143</v>
      </c>
      <c r="H28" s="31" t="s">
        <v>143</v>
      </c>
      <c r="I28" s="36"/>
    </row>
    <row r="29" ht="16.5" customHeight="1" spans="1:9">
      <c r="A29" s="20"/>
      <c r="B29" s="21" t="s">
        <v>86</v>
      </c>
      <c r="C29" s="22" t="s">
        <v>146</v>
      </c>
      <c r="D29" s="23" t="s">
        <v>138</v>
      </c>
      <c r="E29" s="23" t="s">
        <v>138</v>
      </c>
      <c r="F29" s="23" t="s">
        <v>138</v>
      </c>
      <c r="G29" s="31" t="s">
        <v>139</v>
      </c>
      <c r="H29" s="31" t="s">
        <v>139</v>
      </c>
      <c r="I29" s="36"/>
    </row>
    <row r="30" ht="16.5" customHeight="1" spans="1:9">
      <c r="A30" s="20"/>
      <c r="B30" s="21" t="s">
        <v>86</v>
      </c>
      <c r="C30" s="22" t="s">
        <v>98</v>
      </c>
      <c r="D30" s="23" t="s">
        <v>147</v>
      </c>
      <c r="E30" s="23" t="s">
        <v>128</v>
      </c>
      <c r="F30" s="23" t="s">
        <v>76</v>
      </c>
      <c r="G30" s="31" t="s">
        <v>148</v>
      </c>
      <c r="H30" s="31" t="s">
        <v>148</v>
      </c>
      <c r="I30" s="36"/>
    </row>
    <row r="31" ht="16.5" customHeight="1" spans="1:9">
      <c r="A31" s="23"/>
      <c r="B31" s="24" t="s">
        <v>101</v>
      </c>
      <c r="C31" s="24"/>
      <c r="D31" s="24"/>
      <c r="E31" s="24"/>
      <c r="F31" s="24"/>
      <c r="G31" s="33">
        <v>100</v>
      </c>
      <c r="H31" s="31">
        <f>I5+J5</f>
        <v>97.6</v>
      </c>
      <c r="I31" s="37" t="s">
        <v>16</v>
      </c>
    </row>
  </sheetData>
  <mergeCells count="24">
    <mergeCell ref="A1:I1"/>
    <mergeCell ref="B2:E2"/>
    <mergeCell ref="G2:I2"/>
    <mergeCell ref="B3:E3"/>
    <mergeCell ref="G3:I3"/>
    <mergeCell ref="B4:C4"/>
    <mergeCell ref="B5:C5"/>
    <mergeCell ref="B6:C6"/>
    <mergeCell ref="B7:C7"/>
    <mergeCell ref="B8:C8"/>
    <mergeCell ref="B9:E9"/>
    <mergeCell ref="F9:I9"/>
    <mergeCell ref="B10:E10"/>
    <mergeCell ref="F10:I10"/>
    <mergeCell ref="B31:F31"/>
    <mergeCell ref="A4:A8"/>
    <mergeCell ref="A9:A10"/>
    <mergeCell ref="A11:A30"/>
    <mergeCell ref="B12:B25"/>
    <mergeCell ref="B26:B30"/>
    <mergeCell ref="C12:C18"/>
    <mergeCell ref="C19:C21"/>
    <mergeCell ref="C22:C24"/>
    <mergeCell ref="C27:C2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115" zoomScaleNormal="115" workbookViewId="0">
      <selection activeCell="L12" sqref="L12"/>
    </sheetView>
  </sheetViews>
  <sheetFormatPr defaultColWidth="9" defaultRowHeight="13.5"/>
  <cols>
    <col min="2" max="2" width="12.625" customWidth="1"/>
    <col min="3" max="3" width="15.625" customWidth="1"/>
    <col min="4" max="4" width="19.2333333333333" customWidth="1"/>
    <col min="5" max="5" width="17.9333333333333" customWidth="1"/>
    <col min="6" max="6" width="12.625" customWidth="1"/>
    <col min="7" max="8" width="6.625" customWidth="1"/>
    <col min="9" max="9" width="35.4333333333333" customWidth="1"/>
    <col min="10" max="10" width="9" hidden="1" customWidth="1"/>
  </cols>
  <sheetData>
    <row r="1" ht="27" customHeight="1" spans="1:9">
      <c r="A1" s="1" t="s">
        <v>0</v>
      </c>
      <c r="B1" s="1"/>
      <c r="C1" s="1"/>
      <c r="D1" s="1"/>
      <c r="E1" s="1"/>
      <c r="F1" s="1"/>
      <c r="G1" s="1"/>
      <c r="H1" s="1"/>
      <c r="I1" s="1"/>
    </row>
    <row r="2" ht="16.5" spans="1:9">
      <c r="A2" s="2" t="s">
        <v>1</v>
      </c>
      <c r="B2" s="3" t="s">
        <v>149</v>
      </c>
      <c r="C2" s="4"/>
      <c r="D2" s="4"/>
      <c r="E2" s="25"/>
      <c r="F2" s="2" t="s">
        <v>3</v>
      </c>
      <c r="G2" s="26"/>
      <c r="H2" s="26"/>
      <c r="I2" s="26"/>
    </row>
    <row r="3" ht="16.5" spans="1:9">
      <c r="A3" s="2" t="s">
        <v>4</v>
      </c>
      <c r="B3" s="3" t="s">
        <v>5</v>
      </c>
      <c r="C3" s="4"/>
      <c r="D3" s="4"/>
      <c r="E3" s="25"/>
      <c r="F3" s="2" t="s">
        <v>6</v>
      </c>
      <c r="G3" s="26"/>
      <c r="H3" s="26"/>
      <c r="I3" s="26"/>
    </row>
    <row r="4" ht="16.5" spans="1:9">
      <c r="A4" s="5" t="s">
        <v>7</v>
      </c>
      <c r="B4" s="6"/>
      <c r="C4" s="6"/>
      <c r="D4" s="7" t="s">
        <v>8</v>
      </c>
      <c r="E4" s="7" t="s">
        <v>9</v>
      </c>
      <c r="F4" s="7" t="s">
        <v>10</v>
      </c>
      <c r="G4" s="7" t="s">
        <v>11</v>
      </c>
      <c r="H4" s="7" t="s">
        <v>12</v>
      </c>
      <c r="I4" s="7" t="s">
        <v>13</v>
      </c>
    </row>
    <row r="5" ht="16.5" spans="1:10">
      <c r="A5" s="8"/>
      <c r="B5" s="7" t="s">
        <v>14</v>
      </c>
      <c r="C5" s="7"/>
      <c r="D5" s="9">
        <v>1400000</v>
      </c>
      <c r="E5" s="9">
        <v>1400000</v>
      </c>
      <c r="F5" s="9">
        <v>1378000</v>
      </c>
      <c r="G5" s="27">
        <v>10</v>
      </c>
      <c r="H5" s="9">
        <f>IF(AND(E5=0,F5=0),1,IF(E5=0,0,ROUND(F5/E5,2)))</f>
        <v>0.98</v>
      </c>
      <c r="I5" s="9">
        <f>ROUND(H5*G5,2)</f>
        <v>9.8</v>
      </c>
      <c r="J5" s="34">
        <v>88.5</v>
      </c>
    </row>
    <row r="6" ht="16.5" spans="1:9">
      <c r="A6" s="8"/>
      <c r="B6" s="10" t="s">
        <v>15</v>
      </c>
      <c r="C6" s="11"/>
      <c r="D6" s="9">
        <v>0</v>
      </c>
      <c r="E6" s="9">
        <v>1400000</v>
      </c>
      <c r="F6" s="9">
        <v>1378000</v>
      </c>
      <c r="G6" s="26" t="s">
        <v>16</v>
      </c>
      <c r="H6" s="9">
        <f t="shared" ref="H6:H8" si="0">IF(E6=0,0,ROUND(F6/E6,2))</f>
        <v>0.98</v>
      </c>
      <c r="I6" s="26" t="s">
        <v>16</v>
      </c>
    </row>
    <row r="7" ht="16.5" spans="1:9">
      <c r="A7" s="8"/>
      <c r="B7" s="10" t="s">
        <v>17</v>
      </c>
      <c r="C7" s="11"/>
      <c r="D7" s="9">
        <v>0</v>
      </c>
      <c r="E7" s="9">
        <v>0</v>
      </c>
      <c r="F7" s="9">
        <v>0</v>
      </c>
      <c r="G7" s="26" t="s">
        <v>16</v>
      </c>
      <c r="H7" s="9">
        <f t="shared" si="0"/>
        <v>0</v>
      </c>
      <c r="I7" s="26" t="s">
        <v>16</v>
      </c>
    </row>
    <row r="8" ht="16.5" spans="1:9">
      <c r="A8" s="12"/>
      <c r="B8" s="13" t="s">
        <v>18</v>
      </c>
      <c r="C8" s="13"/>
      <c r="D8" s="9">
        <f t="shared" ref="D8:F8" si="1">D5-D6-D7</f>
        <v>1400000</v>
      </c>
      <c r="E8" s="9">
        <f t="shared" si="1"/>
        <v>0</v>
      </c>
      <c r="F8" s="9">
        <f t="shared" si="1"/>
        <v>0</v>
      </c>
      <c r="G8" s="26" t="s">
        <v>16</v>
      </c>
      <c r="H8" s="9">
        <f t="shared" si="0"/>
        <v>0</v>
      </c>
      <c r="I8" s="26" t="s">
        <v>16</v>
      </c>
    </row>
    <row r="9" ht="16.5" spans="1:9">
      <c r="A9" s="14" t="s">
        <v>19</v>
      </c>
      <c r="B9" s="15" t="s">
        <v>20</v>
      </c>
      <c r="C9" s="16"/>
      <c r="D9" s="16"/>
      <c r="E9" s="28"/>
      <c r="F9" s="29" t="s">
        <v>21</v>
      </c>
      <c r="G9" s="29"/>
      <c r="H9" s="29"/>
      <c r="I9" s="29"/>
    </row>
    <row r="10" ht="160" customHeight="1" spans="1:9">
      <c r="A10" s="14"/>
      <c r="B10" s="17" t="s">
        <v>150</v>
      </c>
      <c r="C10" s="18"/>
      <c r="D10" s="18"/>
      <c r="E10" s="30"/>
      <c r="F10" s="17" t="s">
        <v>151</v>
      </c>
      <c r="G10" s="18"/>
      <c r="H10" s="18"/>
      <c r="I10" s="30"/>
    </row>
    <row r="11" ht="20.25" customHeight="1" spans="1:9">
      <c r="A11" s="14" t="s">
        <v>24</v>
      </c>
      <c r="B11" s="19" t="s">
        <v>25</v>
      </c>
      <c r="C11" s="19" t="s">
        <v>26</v>
      </c>
      <c r="D11" s="19" t="s">
        <v>27</v>
      </c>
      <c r="E11" s="19" t="s">
        <v>28</v>
      </c>
      <c r="F11" s="19" t="s">
        <v>29</v>
      </c>
      <c r="G11" s="19" t="s">
        <v>11</v>
      </c>
      <c r="H11" s="19" t="s">
        <v>13</v>
      </c>
      <c r="I11" s="35" t="s">
        <v>30</v>
      </c>
    </row>
    <row r="12" ht="135" customHeight="1" spans="1:9">
      <c r="A12" s="20"/>
      <c r="B12" s="21" t="s">
        <v>31</v>
      </c>
      <c r="C12" s="22" t="s">
        <v>32</v>
      </c>
      <c r="D12" s="23" t="s">
        <v>152</v>
      </c>
      <c r="E12" s="23" t="s">
        <v>153</v>
      </c>
      <c r="F12" s="23" t="s">
        <v>154</v>
      </c>
      <c r="G12" s="31" t="s">
        <v>133</v>
      </c>
      <c r="H12" s="31" t="s">
        <v>155</v>
      </c>
      <c r="I12" s="32" t="s">
        <v>156</v>
      </c>
    </row>
    <row r="13" ht="134" customHeight="1" spans="1:9">
      <c r="A13" s="20"/>
      <c r="B13" s="21" t="s">
        <v>31</v>
      </c>
      <c r="C13" s="22" t="s">
        <v>32</v>
      </c>
      <c r="D13" s="23" t="s">
        <v>157</v>
      </c>
      <c r="E13" s="23" t="s">
        <v>158</v>
      </c>
      <c r="F13" s="23" t="s">
        <v>159</v>
      </c>
      <c r="G13" s="31" t="s">
        <v>133</v>
      </c>
      <c r="H13" s="31" t="s">
        <v>155</v>
      </c>
      <c r="I13" s="32" t="s">
        <v>160</v>
      </c>
    </row>
    <row r="14" ht="136" customHeight="1" spans="1:9">
      <c r="A14" s="20"/>
      <c r="B14" s="21" t="s">
        <v>31</v>
      </c>
      <c r="C14" s="22" t="s">
        <v>32</v>
      </c>
      <c r="D14" s="23" t="s">
        <v>161</v>
      </c>
      <c r="E14" s="23" t="s">
        <v>158</v>
      </c>
      <c r="F14" s="23" t="s">
        <v>159</v>
      </c>
      <c r="G14" s="31" t="s">
        <v>133</v>
      </c>
      <c r="H14" s="31" t="s">
        <v>155</v>
      </c>
      <c r="I14" s="32" t="s">
        <v>162</v>
      </c>
    </row>
    <row r="15" ht="16.5" customHeight="1" spans="1:9">
      <c r="A15" s="20"/>
      <c r="B15" s="21" t="s">
        <v>31</v>
      </c>
      <c r="C15" s="22" t="s">
        <v>74</v>
      </c>
      <c r="D15" s="23" t="s">
        <v>163</v>
      </c>
      <c r="E15" s="23" t="s">
        <v>76</v>
      </c>
      <c r="F15" s="23" t="s">
        <v>76</v>
      </c>
      <c r="G15" s="31" t="s">
        <v>133</v>
      </c>
      <c r="H15" s="31" t="s">
        <v>133</v>
      </c>
      <c r="I15" s="36"/>
    </row>
    <row r="16" ht="16.5" customHeight="1" spans="1:9">
      <c r="A16" s="20"/>
      <c r="B16" s="21" t="s">
        <v>31</v>
      </c>
      <c r="C16" s="22" t="s">
        <v>74</v>
      </c>
      <c r="D16" s="23" t="s">
        <v>164</v>
      </c>
      <c r="E16" s="23" t="s">
        <v>76</v>
      </c>
      <c r="F16" s="23" t="s">
        <v>76</v>
      </c>
      <c r="G16" s="31" t="s">
        <v>133</v>
      </c>
      <c r="H16" s="31" t="s">
        <v>133</v>
      </c>
      <c r="I16" s="36"/>
    </row>
    <row r="17" ht="16.5" customHeight="1" spans="1:9">
      <c r="A17" s="20"/>
      <c r="B17" s="21" t="s">
        <v>31</v>
      </c>
      <c r="C17" s="22" t="s">
        <v>74</v>
      </c>
      <c r="D17" s="23" t="s">
        <v>165</v>
      </c>
      <c r="E17" s="23" t="s">
        <v>76</v>
      </c>
      <c r="F17" s="23" t="s">
        <v>76</v>
      </c>
      <c r="G17" s="31" t="s">
        <v>133</v>
      </c>
      <c r="H17" s="31" t="s">
        <v>133</v>
      </c>
      <c r="I17" s="36"/>
    </row>
    <row r="18" ht="16.5" customHeight="1" spans="1:9">
      <c r="A18" s="20"/>
      <c r="B18" s="21" t="s">
        <v>31</v>
      </c>
      <c r="C18" s="22" t="s">
        <v>79</v>
      </c>
      <c r="D18" s="23" t="s">
        <v>166</v>
      </c>
      <c r="E18" s="23" t="s">
        <v>167</v>
      </c>
      <c r="F18" s="23" t="s">
        <v>81</v>
      </c>
      <c r="G18" s="31" t="s">
        <v>133</v>
      </c>
      <c r="H18" s="31" t="s">
        <v>133</v>
      </c>
      <c r="I18" s="36"/>
    </row>
    <row r="19" ht="16.5" customHeight="1" spans="1:9">
      <c r="A19" s="20"/>
      <c r="B19" s="21" t="s">
        <v>31</v>
      </c>
      <c r="C19" s="22" t="s">
        <v>79</v>
      </c>
      <c r="D19" s="23" t="s">
        <v>168</v>
      </c>
      <c r="E19" s="23" t="s">
        <v>169</v>
      </c>
      <c r="F19" s="23" t="s">
        <v>81</v>
      </c>
      <c r="G19" s="31" t="s">
        <v>133</v>
      </c>
      <c r="H19" s="31" t="s">
        <v>133</v>
      </c>
      <c r="I19" s="36"/>
    </row>
    <row r="20" ht="16.5" customHeight="1" spans="1:9">
      <c r="A20" s="20"/>
      <c r="B20" s="21" t="s">
        <v>31</v>
      </c>
      <c r="C20" s="22" t="s">
        <v>82</v>
      </c>
      <c r="D20" s="23" t="s">
        <v>83</v>
      </c>
      <c r="E20" s="23" t="s">
        <v>84</v>
      </c>
      <c r="F20" s="23" t="s">
        <v>170</v>
      </c>
      <c r="G20" s="31" t="s">
        <v>148</v>
      </c>
      <c r="H20" s="31" t="s">
        <v>148</v>
      </c>
      <c r="I20" s="36"/>
    </row>
    <row r="21" ht="16.5" customHeight="1" spans="1:9">
      <c r="A21" s="20"/>
      <c r="B21" s="21" t="s">
        <v>86</v>
      </c>
      <c r="C21" s="22" t="s">
        <v>87</v>
      </c>
      <c r="D21" s="23" t="s">
        <v>138</v>
      </c>
      <c r="E21" s="23" t="s">
        <v>138</v>
      </c>
      <c r="F21" s="23" t="s">
        <v>138</v>
      </c>
      <c r="G21" s="31" t="s">
        <v>139</v>
      </c>
      <c r="H21" s="31" t="s">
        <v>139</v>
      </c>
      <c r="I21" s="36"/>
    </row>
    <row r="22" ht="16.5" customHeight="1" spans="1:9">
      <c r="A22" s="20"/>
      <c r="B22" s="21" t="s">
        <v>86</v>
      </c>
      <c r="C22" s="22" t="s">
        <v>94</v>
      </c>
      <c r="D22" s="23" t="s">
        <v>171</v>
      </c>
      <c r="E22" s="23" t="s">
        <v>141</v>
      </c>
      <c r="F22" s="23" t="s">
        <v>142</v>
      </c>
      <c r="G22" s="31" t="s">
        <v>143</v>
      </c>
      <c r="H22" s="31" t="s">
        <v>143</v>
      </c>
      <c r="I22" s="36"/>
    </row>
    <row r="23" ht="16.5" customHeight="1" spans="1:9">
      <c r="A23" s="20"/>
      <c r="B23" s="21" t="s">
        <v>86</v>
      </c>
      <c r="C23" s="22" t="s">
        <v>94</v>
      </c>
      <c r="D23" s="23" t="s">
        <v>172</v>
      </c>
      <c r="E23" s="23" t="s">
        <v>145</v>
      </c>
      <c r="F23" s="23" t="s">
        <v>145</v>
      </c>
      <c r="G23" s="31" t="s">
        <v>143</v>
      </c>
      <c r="H23" s="31" t="s">
        <v>143</v>
      </c>
      <c r="I23" s="36"/>
    </row>
    <row r="24" ht="16.5" customHeight="1" spans="1:9">
      <c r="A24" s="20"/>
      <c r="B24" s="21" t="s">
        <v>86</v>
      </c>
      <c r="C24" s="22" t="s">
        <v>146</v>
      </c>
      <c r="D24" s="23" t="s">
        <v>138</v>
      </c>
      <c r="E24" s="23" t="s">
        <v>138</v>
      </c>
      <c r="F24" s="23" t="s">
        <v>138</v>
      </c>
      <c r="G24" s="31" t="s">
        <v>139</v>
      </c>
      <c r="H24" s="31" t="s">
        <v>139</v>
      </c>
      <c r="I24" s="36"/>
    </row>
    <row r="25" ht="16.5" customHeight="1" spans="1:9">
      <c r="A25" s="20"/>
      <c r="B25" s="21" t="s">
        <v>86</v>
      </c>
      <c r="C25" s="22" t="s">
        <v>98</v>
      </c>
      <c r="D25" s="23" t="s">
        <v>147</v>
      </c>
      <c r="E25" s="23" t="s">
        <v>128</v>
      </c>
      <c r="F25" s="23" t="s">
        <v>173</v>
      </c>
      <c r="G25" s="31" t="s">
        <v>148</v>
      </c>
      <c r="H25" s="31" t="s">
        <v>148</v>
      </c>
      <c r="I25" s="36"/>
    </row>
    <row r="26" ht="16.5" customHeight="1" spans="1:9">
      <c r="A26" s="23"/>
      <c r="B26" s="24" t="s">
        <v>101</v>
      </c>
      <c r="C26" s="24"/>
      <c r="D26" s="24"/>
      <c r="E26" s="24"/>
      <c r="F26" s="24"/>
      <c r="G26" s="39">
        <v>100</v>
      </c>
      <c r="H26" s="23">
        <f>I5+J5</f>
        <v>98.3</v>
      </c>
      <c r="I26" s="37" t="s">
        <v>16</v>
      </c>
    </row>
  </sheetData>
  <mergeCells count="24">
    <mergeCell ref="A1:I1"/>
    <mergeCell ref="B2:E2"/>
    <mergeCell ref="G2:I2"/>
    <mergeCell ref="B3:E3"/>
    <mergeCell ref="G3:I3"/>
    <mergeCell ref="B4:C4"/>
    <mergeCell ref="B5:C5"/>
    <mergeCell ref="B6:C6"/>
    <mergeCell ref="B7:C7"/>
    <mergeCell ref="B8:C8"/>
    <mergeCell ref="B9:E9"/>
    <mergeCell ref="F9:I9"/>
    <mergeCell ref="B10:E10"/>
    <mergeCell ref="F10:I10"/>
    <mergeCell ref="B26:F26"/>
    <mergeCell ref="A4:A8"/>
    <mergeCell ref="A9:A10"/>
    <mergeCell ref="A11:A25"/>
    <mergeCell ref="B12:B20"/>
    <mergeCell ref="B21:B25"/>
    <mergeCell ref="C12:C14"/>
    <mergeCell ref="C15:C17"/>
    <mergeCell ref="C18:C19"/>
    <mergeCell ref="C22:C2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115" zoomScaleNormal="115" workbookViewId="0">
      <selection activeCell="N9" sqref="N9"/>
    </sheetView>
  </sheetViews>
  <sheetFormatPr defaultColWidth="9" defaultRowHeight="13.5"/>
  <cols>
    <col min="2" max="2" width="12.625" customWidth="1"/>
    <col min="3" max="3" width="15.625" customWidth="1"/>
    <col min="4" max="6" width="12.625" customWidth="1"/>
    <col min="7" max="8" width="6.625" customWidth="1"/>
    <col min="9" max="9" width="31.95" customWidth="1"/>
    <col min="10" max="10" width="9" hidden="1" customWidth="1"/>
  </cols>
  <sheetData>
    <row r="1" ht="27" customHeight="1" spans="1:9">
      <c r="A1" s="1" t="s">
        <v>0</v>
      </c>
      <c r="B1" s="1"/>
      <c r="C1" s="1"/>
      <c r="D1" s="1"/>
      <c r="E1" s="1"/>
      <c r="F1" s="1"/>
      <c r="G1" s="1"/>
      <c r="H1" s="1"/>
      <c r="I1" s="1"/>
    </row>
    <row r="2" ht="16.5" spans="1:9">
      <c r="A2" s="2" t="s">
        <v>1</v>
      </c>
      <c r="B2" s="3" t="s">
        <v>174</v>
      </c>
      <c r="C2" s="4"/>
      <c r="D2" s="4"/>
      <c r="E2" s="25"/>
      <c r="F2" s="2" t="s">
        <v>3</v>
      </c>
      <c r="G2" s="26"/>
      <c r="H2" s="26"/>
      <c r="I2" s="26"/>
    </row>
    <row r="3" ht="16.5" spans="1:9">
      <c r="A3" s="2" t="s">
        <v>4</v>
      </c>
      <c r="B3" s="3" t="s">
        <v>5</v>
      </c>
      <c r="C3" s="4"/>
      <c r="D3" s="4"/>
      <c r="E3" s="25"/>
      <c r="F3" s="2" t="s">
        <v>6</v>
      </c>
      <c r="G3" s="26"/>
      <c r="H3" s="26"/>
      <c r="I3" s="26"/>
    </row>
    <row r="4" ht="16.5" spans="1:9">
      <c r="A4" s="5" t="s">
        <v>7</v>
      </c>
      <c r="B4" s="6"/>
      <c r="C4" s="6"/>
      <c r="D4" s="7" t="s">
        <v>8</v>
      </c>
      <c r="E4" s="7" t="s">
        <v>9</v>
      </c>
      <c r="F4" s="7" t="s">
        <v>10</v>
      </c>
      <c r="G4" s="7" t="s">
        <v>11</v>
      </c>
      <c r="H4" s="7" t="s">
        <v>12</v>
      </c>
      <c r="I4" s="7" t="s">
        <v>13</v>
      </c>
    </row>
    <row r="5" ht="16.5" spans="1:10">
      <c r="A5" s="8"/>
      <c r="B5" s="7" t="s">
        <v>14</v>
      </c>
      <c r="C5" s="7"/>
      <c r="D5" s="9">
        <v>1761300</v>
      </c>
      <c r="E5" s="9">
        <v>1761300</v>
      </c>
      <c r="F5" s="9">
        <v>1761220</v>
      </c>
      <c r="G5" s="27">
        <v>10</v>
      </c>
      <c r="H5" s="9">
        <f>IF(AND(E5=0,F5=0),1,IF(E5=0,0,ROUND(F5/E5,2)))</f>
        <v>1</v>
      </c>
      <c r="I5" s="9">
        <f>ROUND(H5*G5,2)</f>
        <v>10</v>
      </c>
      <c r="J5" s="34">
        <v>86</v>
      </c>
    </row>
    <row r="6" ht="16.5" spans="1:9">
      <c r="A6" s="8"/>
      <c r="B6" s="10" t="s">
        <v>15</v>
      </c>
      <c r="C6" s="11"/>
      <c r="D6" s="9">
        <v>0</v>
      </c>
      <c r="E6" s="9">
        <v>1761300</v>
      </c>
      <c r="F6" s="9">
        <v>1761220</v>
      </c>
      <c r="G6" s="26" t="s">
        <v>16</v>
      </c>
      <c r="H6" s="9">
        <f t="shared" ref="H6:H8" si="0">IF(E6=0,0,ROUND(F6/E6,2))</f>
        <v>1</v>
      </c>
      <c r="I6" s="26" t="s">
        <v>16</v>
      </c>
    </row>
    <row r="7" ht="16.5" spans="1:9">
      <c r="A7" s="8"/>
      <c r="B7" s="10" t="s">
        <v>17</v>
      </c>
      <c r="C7" s="11"/>
      <c r="D7" s="9">
        <v>0</v>
      </c>
      <c r="E7" s="9">
        <v>0</v>
      </c>
      <c r="F7" s="9">
        <v>0</v>
      </c>
      <c r="G7" s="26" t="s">
        <v>16</v>
      </c>
      <c r="H7" s="9">
        <f t="shared" si="0"/>
        <v>0</v>
      </c>
      <c r="I7" s="26" t="s">
        <v>16</v>
      </c>
    </row>
    <row r="8" ht="16.5" spans="1:9">
      <c r="A8" s="12"/>
      <c r="B8" s="13" t="s">
        <v>18</v>
      </c>
      <c r="C8" s="13"/>
      <c r="D8" s="9">
        <f t="shared" ref="D8:F8" si="1">D5-D6-D7</f>
        <v>1761300</v>
      </c>
      <c r="E8" s="9">
        <f t="shared" si="1"/>
        <v>0</v>
      </c>
      <c r="F8" s="9">
        <f t="shared" si="1"/>
        <v>0</v>
      </c>
      <c r="G8" s="26" t="s">
        <v>16</v>
      </c>
      <c r="H8" s="9">
        <f t="shared" si="0"/>
        <v>0</v>
      </c>
      <c r="I8" s="26" t="s">
        <v>16</v>
      </c>
    </row>
    <row r="9" ht="16.5" spans="1:9">
      <c r="A9" s="14" t="s">
        <v>19</v>
      </c>
      <c r="B9" s="15" t="s">
        <v>20</v>
      </c>
      <c r="C9" s="16"/>
      <c r="D9" s="16"/>
      <c r="E9" s="28"/>
      <c r="F9" s="29" t="s">
        <v>21</v>
      </c>
      <c r="G9" s="29"/>
      <c r="H9" s="29"/>
      <c r="I9" s="29"/>
    </row>
    <row r="10" ht="114" customHeight="1" spans="1:9">
      <c r="A10" s="14"/>
      <c r="B10" s="17" t="s">
        <v>175</v>
      </c>
      <c r="C10" s="18"/>
      <c r="D10" s="18"/>
      <c r="E10" s="30"/>
      <c r="F10" s="17" t="s">
        <v>176</v>
      </c>
      <c r="G10" s="18"/>
      <c r="H10" s="18"/>
      <c r="I10" s="30"/>
    </row>
    <row r="11" ht="20.25" customHeight="1" spans="1:9">
      <c r="A11" s="14" t="s">
        <v>24</v>
      </c>
      <c r="B11" s="19" t="s">
        <v>25</v>
      </c>
      <c r="C11" s="19" t="s">
        <v>26</v>
      </c>
      <c r="D11" s="19" t="s">
        <v>27</v>
      </c>
      <c r="E11" s="19" t="s">
        <v>28</v>
      </c>
      <c r="F11" s="19" t="s">
        <v>29</v>
      </c>
      <c r="G11" s="19" t="s">
        <v>11</v>
      </c>
      <c r="H11" s="19" t="s">
        <v>13</v>
      </c>
      <c r="I11" s="35" t="s">
        <v>30</v>
      </c>
    </row>
    <row r="12" ht="16.5" customHeight="1" spans="1:9">
      <c r="A12" s="20"/>
      <c r="B12" s="21" t="s">
        <v>31</v>
      </c>
      <c r="C12" s="22" t="s">
        <v>32</v>
      </c>
      <c r="D12" s="23" t="s">
        <v>177</v>
      </c>
      <c r="E12" s="23" t="s">
        <v>178</v>
      </c>
      <c r="F12" s="23" t="s">
        <v>179</v>
      </c>
      <c r="G12" s="31" t="s">
        <v>133</v>
      </c>
      <c r="H12" s="31" t="s">
        <v>133</v>
      </c>
      <c r="I12" s="36"/>
    </row>
    <row r="13" ht="16.5" customHeight="1" spans="1:9">
      <c r="A13" s="20"/>
      <c r="B13" s="21" t="s">
        <v>31</v>
      </c>
      <c r="C13" s="22" t="s">
        <v>32</v>
      </c>
      <c r="D13" s="23" t="s">
        <v>180</v>
      </c>
      <c r="E13" s="23" t="s">
        <v>181</v>
      </c>
      <c r="F13" s="23" t="s">
        <v>182</v>
      </c>
      <c r="G13" s="31" t="s">
        <v>133</v>
      </c>
      <c r="H13" s="31" t="s">
        <v>133</v>
      </c>
      <c r="I13" s="36"/>
    </row>
    <row r="14" ht="16.5" customHeight="1" spans="1:9">
      <c r="A14" s="20"/>
      <c r="B14" s="21" t="s">
        <v>31</v>
      </c>
      <c r="C14" s="22" t="s">
        <v>32</v>
      </c>
      <c r="D14" s="23" t="s">
        <v>183</v>
      </c>
      <c r="E14" s="23" t="s">
        <v>184</v>
      </c>
      <c r="F14" s="23" t="s">
        <v>185</v>
      </c>
      <c r="G14" s="31" t="s">
        <v>133</v>
      </c>
      <c r="H14" s="31" t="s">
        <v>133</v>
      </c>
      <c r="I14" s="36"/>
    </row>
    <row r="15" ht="16.5" customHeight="1" spans="1:9">
      <c r="A15" s="20"/>
      <c r="B15" s="21" t="s">
        <v>31</v>
      </c>
      <c r="C15" s="22" t="s">
        <v>74</v>
      </c>
      <c r="D15" s="23" t="s">
        <v>186</v>
      </c>
      <c r="E15" s="23" t="s">
        <v>128</v>
      </c>
      <c r="F15" s="23" t="s">
        <v>76</v>
      </c>
      <c r="G15" s="31" t="s">
        <v>133</v>
      </c>
      <c r="H15" s="31" t="s">
        <v>133</v>
      </c>
      <c r="I15" s="36"/>
    </row>
    <row r="16" ht="16.5" customHeight="1" spans="1:9">
      <c r="A16" s="20"/>
      <c r="B16" s="21" t="s">
        <v>31</v>
      </c>
      <c r="C16" s="22" t="s">
        <v>74</v>
      </c>
      <c r="D16" s="23" t="s">
        <v>187</v>
      </c>
      <c r="E16" s="23" t="s">
        <v>128</v>
      </c>
      <c r="F16" s="23" t="s">
        <v>76</v>
      </c>
      <c r="G16" s="31" t="s">
        <v>133</v>
      </c>
      <c r="H16" s="31" t="s">
        <v>133</v>
      </c>
      <c r="I16" s="36"/>
    </row>
    <row r="17" ht="16.5" customHeight="1" spans="1:9">
      <c r="A17" s="20"/>
      <c r="B17" s="21" t="s">
        <v>31</v>
      </c>
      <c r="C17" s="22" t="s">
        <v>74</v>
      </c>
      <c r="D17" s="23" t="s">
        <v>188</v>
      </c>
      <c r="E17" s="23" t="s">
        <v>128</v>
      </c>
      <c r="F17" s="23" t="s">
        <v>76</v>
      </c>
      <c r="G17" s="31" t="s">
        <v>133</v>
      </c>
      <c r="H17" s="31" t="s">
        <v>133</v>
      </c>
      <c r="I17" s="36"/>
    </row>
    <row r="18" ht="16.5" customHeight="1" spans="1:9">
      <c r="A18" s="20"/>
      <c r="B18" s="21" t="s">
        <v>31</v>
      </c>
      <c r="C18" s="22" t="s">
        <v>79</v>
      </c>
      <c r="D18" s="23" t="s">
        <v>189</v>
      </c>
      <c r="E18" s="23" t="s">
        <v>190</v>
      </c>
      <c r="F18" s="23" t="s">
        <v>132</v>
      </c>
      <c r="G18" s="31" t="s">
        <v>133</v>
      </c>
      <c r="H18" s="31" t="s">
        <v>133</v>
      </c>
      <c r="I18" s="36"/>
    </row>
    <row r="19" ht="16.5" customHeight="1" spans="1:9">
      <c r="A19" s="20"/>
      <c r="B19" s="21" t="s">
        <v>31</v>
      </c>
      <c r="C19" s="22" t="s">
        <v>79</v>
      </c>
      <c r="D19" s="23" t="s">
        <v>191</v>
      </c>
      <c r="E19" s="23" t="s">
        <v>190</v>
      </c>
      <c r="F19" s="23" t="s">
        <v>132</v>
      </c>
      <c r="G19" s="31" t="s">
        <v>133</v>
      </c>
      <c r="H19" s="31" t="s">
        <v>133</v>
      </c>
      <c r="I19" s="36"/>
    </row>
    <row r="20" ht="16.5" customHeight="1" spans="1:9">
      <c r="A20" s="20"/>
      <c r="B20" s="21" t="s">
        <v>31</v>
      </c>
      <c r="C20" s="22" t="s">
        <v>79</v>
      </c>
      <c r="D20" s="23" t="s">
        <v>192</v>
      </c>
      <c r="E20" s="23" t="s">
        <v>190</v>
      </c>
      <c r="F20" s="23" t="s">
        <v>132</v>
      </c>
      <c r="G20" s="31" t="s">
        <v>133</v>
      </c>
      <c r="H20" s="31" t="s">
        <v>133</v>
      </c>
      <c r="I20" s="36"/>
    </row>
    <row r="21" ht="16.5" customHeight="1" spans="1:9">
      <c r="A21" s="20"/>
      <c r="B21" s="21" t="s">
        <v>31</v>
      </c>
      <c r="C21" s="22" t="s">
        <v>82</v>
      </c>
      <c r="D21" s="23" t="s">
        <v>83</v>
      </c>
      <c r="E21" s="23" t="s">
        <v>84</v>
      </c>
      <c r="F21" s="23" t="s">
        <v>193</v>
      </c>
      <c r="G21" s="31" t="s">
        <v>133</v>
      </c>
      <c r="H21" s="31" t="s">
        <v>133</v>
      </c>
      <c r="I21" s="36"/>
    </row>
    <row r="22" ht="16.5" customHeight="1" spans="1:9">
      <c r="A22" s="20"/>
      <c r="B22" s="21" t="s">
        <v>86</v>
      </c>
      <c r="C22" s="22" t="s">
        <v>87</v>
      </c>
      <c r="D22" s="23" t="s">
        <v>138</v>
      </c>
      <c r="E22" s="23" t="s">
        <v>138</v>
      </c>
      <c r="F22" s="23" t="s">
        <v>138</v>
      </c>
      <c r="G22" s="31" t="s">
        <v>139</v>
      </c>
      <c r="H22" s="31" t="s">
        <v>139</v>
      </c>
      <c r="I22" s="36"/>
    </row>
    <row r="23" ht="114" customHeight="1" spans="1:9">
      <c r="A23" s="20"/>
      <c r="B23" s="21" t="s">
        <v>86</v>
      </c>
      <c r="C23" s="22" t="s">
        <v>94</v>
      </c>
      <c r="D23" s="38" t="s">
        <v>194</v>
      </c>
      <c r="E23" s="23" t="s">
        <v>145</v>
      </c>
      <c r="F23" s="23" t="s">
        <v>145</v>
      </c>
      <c r="G23" s="31" t="s">
        <v>195</v>
      </c>
      <c r="H23" s="31" t="s">
        <v>196</v>
      </c>
      <c r="I23" s="32" t="s">
        <v>197</v>
      </c>
    </row>
    <row r="24" ht="16.5" customHeight="1" spans="1:9">
      <c r="A24" s="20"/>
      <c r="B24" s="21" t="s">
        <v>86</v>
      </c>
      <c r="C24" s="22" t="s">
        <v>146</v>
      </c>
      <c r="D24" s="23" t="s">
        <v>138</v>
      </c>
      <c r="E24" s="23" t="s">
        <v>138</v>
      </c>
      <c r="F24" s="23" t="s">
        <v>138</v>
      </c>
      <c r="G24" s="31" t="s">
        <v>139</v>
      </c>
      <c r="H24" s="31" t="s">
        <v>139</v>
      </c>
      <c r="I24" s="36"/>
    </row>
    <row r="25" ht="16.5" customHeight="1" spans="1:9">
      <c r="A25" s="20"/>
      <c r="B25" s="21" t="s">
        <v>86</v>
      </c>
      <c r="C25" s="22" t="s">
        <v>98</v>
      </c>
      <c r="D25" s="23" t="s">
        <v>198</v>
      </c>
      <c r="E25" s="23" t="s">
        <v>128</v>
      </c>
      <c r="F25" s="23" t="s">
        <v>76</v>
      </c>
      <c r="G25" s="31" t="s">
        <v>148</v>
      </c>
      <c r="H25" s="31" t="s">
        <v>148</v>
      </c>
      <c r="I25" s="36"/>
    </row>
    <row r="26" ht="16.5" customHeight="1" spans="1:9">
      <c r="A26" s="23"/>
      <c r="B26" s="24" t="s">
        <v>101</v>
      </c>
      <c r="C26" s="24"/>
      <c r="D26" s="24"/>
      <c r="E26" s="24"/>
      <c r="F26" s="24"/>
      <c r="G26" s="33">
        <v>100</v>
      </c>
      <c r="H26" s="31">
        <f>I5+J5</f>
        <v>96</v>
      </c>
      <c r="I26" s="37" t="s">
        <v>16</v>
      </c>
    </row>
  </sheetData>
  <mergeCells count="23">
    <mergeCell ref="A1:I1"/>
    <mergeCell ref="B2:E2"/>
    <mergeCell ref="G2:I2"/>
    <mergeCell ref="B3:E3"/>
    <mergeCell ref="G3:I3"/>
    <mergeCell ref="B4:C4"/>
    <mergeCell ref="B5:C5"/>
    <mergeCell ref="B6:C6"/>
    <mergeCell ref="B7:C7"/>
    <mergeCell ref="B8:C8"/>
    <mergeCell ref="B9:E9"/>
    <mergeCell ref="F9:I9"/>
    <mergeCell ref="B10:E10"/>
    <mergeCell ref="F10:I10"/>
    <mergeCell ref="B26:F26"/>
    <mergeCell ref="A4:A8"/>
    <mergeCell ref="A9:A10"/>
    <mergeCell ref="A11:A25"/>
    <mergeCell ref="B12:B21"/>
    <mergeCell ref="B22:B25"/>
    <mergeCell ref="C12:C14"/>
    <mergeCell ref="C15:C17"/>
    <mergeCell ref="C18:C20"/>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115" zoomScaleNormal="115" workbookViewId="0">
      <selection activeCell="L10" sqref="L10"/>
    </sheetView>
  </sheetViews>
  <sheetFormatPr defaultColWidth="9" defaultRowHeight="13.5"/>
  <cols>
    <col min="2" max="2" width="12.625" customWidth="1"/>
    <col min="3" max="3" width="15.625" customWidth="1"/>
    <col min="4" max="4" width="21.625" customWidth="1"/>
    <col min="5" max="5" width="19.775" customWidth="1"/>
    <col min="6" max="6" width="12.625" customWidth="1"/>
    <col min="7" max="8" width="6.625" customWidth="1"/>
    <col min="9" max="9" width="36.5083333333333" customWidth="1"/>
    <col min="10" max="10" width="9" hidden="1" customWidth="1"/>
  </cols>
  <sheetData>
    <row r="1" ht="27" customHeight="1" spans="1:9">
      <c r="A1" s="1" t="s">
        <v>0</v>
      </c>
      <c r="B1" s="1"/>
      <c r="C1" s="1"/>
      <c r="D1" s="1"/>
      <c r="E1" s="1"/>
      <c r="F1" s="1"/>
      <c r="G1" s="1"/>
      <c r="H1" s="1"/>
      <c r="I1" s="1"/>
    </row>
    <row r="2" ht="16.5" spans="1:9">
      <c r="A2" s="2" t="s">
        <v>1</v>
      </c>
      <c r="B2" s="3" t="s">
        <v>199</v>
      </c>
      <c r="C2" s="4"/>
      <c r="D2" s="4"/>
      <c r="E2" s="25"/>
      <c r="F2" s="2" t="s">
        <v>3</v>
      </c>
      <c r="G2" s="26"/>
      <c r="H2" s="26"/>
      <c r="I2" s="26"/>
    </row>
    <row r="3" ht="16.5" spans="1:9">
      <c r="A3" s="2" t="s">
        <v>4</v>
      </c>
      <c r="B3" s="3" t="s">
        <v>5</v>
      </c>
      <c r="C3" s="4"/>
      <c r="D3" s="4"/>
      <c r="E3" s="25"/>
      <c r="F3" s="2" t="s">
        <v>6</v>
      </c>
      <c r="G3" s="26"/>
      <c r="H3" s="26"/>
      <c r="I3" s="26"/>
    </row>
    <row r="4" ht="16.5" spans="1:9">
      <c r="A4" s="5" t="s">
        <v>7</v>
      </c>
      <c r="B4" s="6"/>
      <c r="C4" s="6"/>
      <c r="D4" s="7" t="s">
        <v>8</v>
      </c>
      <c r="E4" s="7" t="s">
        <v>9</v>
      </c>
      <c r="F4" s="7" t="s">
        <v>10</v>
      </c>
      <c r="G4" s="7" t="s">
        <v>11</v>
      </c>
      <c r="H4" s="7" t="s">
        <v>12</v>
      </c>
      <c r="I4" s="7" t="s">
        <v>13</v>
      </c>
    </row>
    <row r="5" ht="16.5" spans="1:10">
      <c r="A5" s="8"/>
      <c r="B5" s="7" t="s">
        <v>14</v>
      </c>
      <c r="C5" s="7"/>
      <c r="D5" s="9">
        <v>1320000</v>
      </c>
      <c r="E5" s="9">
        <v>1320000</v>
      </c>
      <c r="F5" s="9">
        <v>1316989</v>
      </c>
      <c r="G5" s="27">
        <v>10</v>
      </c>
      <c r="H5" s="9">
        <f>IF(AND(E5=0,F5=0),1,IF(E5=0,0,ROUND(F5/E5,2)))</f>
        <v>1</v>
      </c>
      <c r="I5" s="9">
        <f>ROUND(H5*G5,2)</f>
        <v>10</v>
      </c>
      <c r="J5" s="34">
        <v>87</v>
      </c>
    </row>
    <row r="6" ht="16.5" spans="1:9">
      <c r="A6" s="8"/>
      <c r="B6" s="10" t="s">
        <v>15</v>
      </c>
      <c r="C6" s="11"/>
      <c r="D6" s="9">
        <v>0</v>
      </c>
      <c r="E6" s="9">
        <v>1320000</v>
      </c>
      <c r="F6" s="9">
        <v>1316989</v>
      </c>
      <c r="G6" s="26" t="s">
        <v>16</v>
      </c>
      <c r="H6" s="9">
        <f t="shared" ref="H6:H8" si="0">IF(E6=0,0,ROUND(F6/E6,2))</f>
        <v>1</v>
      </c>
      <c r="I6" s="26" t="s">
        <v>16</v>
      </c>
    </row>
    <row r="7" ht="16.5" spans="1:9">
      <c r="A7" s="8"/>
      <c r="B7" s="10" t="s">
        <v>17</v>
      </c>
      <c r="C7" s="11"/>
      <c r="D7" s="9">
        <v>0</v>
      </c>
      <c r="E7" s="9">
        <v>0</v>
      </c>
      <c r="F7" s="9">
        <v>0</v>
      </c>
      <c r="G7" s="26" t="s">
        <v>16</v>
      </c>
      <c r="H7" s="9">
        <f t="shared" si="0"/>
        <v>0</v>
      </c>
      <c r="I7" s="26" t="s">
        <v>16</v>
      </c>
    </row>
    <row r="8" ht="16.5" spans="1:9">
      <c r="A8" s="12"/>
      <c r="B8" s="13" t="s">
        <v>18</v>
      </c>
      <c r="C8" s="13"/>
      <c r="D8" s="9">
        <f t="shared" ref="D8:F8" si="1">D5-D6-D7</f>
        <v>1320000</v>
      </c>
      <c r="E8" s="9">
        <f t="shared" si="1"/>
        <v>0</v>
      </c>
      <c r="F8" s="9">
        <f t="shared" si="1"/>
        <v>0</v>
      </c>
      <c r="G8" s="26" t="s">
        <v>16</v>
      </c>
      <c r="H8" s="9">
        <f t="shared" si="0"/>
        <v>0</v>
      </c>
      <c r="I8" s="26" t="s">
        <v>16</v>
      </c>
    </row>
    <row r="9" ht="16.5" spans="1:9">
      <c r="A9" s="14" t="s">
        <v>19</v>
      </c>
      <c r="B9" s="15" t="s">
        <v>20</v>
      </c>
      <c r="C9" s="16"/>
      <c r="D9" s="16"/>
      <c r="E9" s="28"/>
      <c r="F9" s="29" t="s">
        <v>21</v>
      </c>
      <c r="G9" s="29"/>
      <c r="H9" s="29"/>
      <c r="I9" s="29"/>
    </row>
    <row r="10" ht="175" customHeight="1" spans="1:9">
      <c r="A10" s="14"/>
      <c r="B10" s="17" t="s">
        <v>200</v>
      </c>
      <c r="C10" s="18"/>
      <c r="D10" s="18"/>
      <c r="E10" s="30"/>
      <c r="F10" s="17" t="s">
        <v>201</v>
      </c>
      <c r="G10" s="18"/>
      <c r="H10" s="18"/>
      <c r="I10" s="30"/>
    </row>
    <row r="11" ht="20.25" customHeight="1" spans="1:9">
      <c r="A11" s="14" t="s">
        <v>24</v>
      </c>
      <c r="B11" s="19" t="s">
        <v>25</v>
      </c>
      <c r="C11" s="19" t="s">
        <v>26</v>
      </c>
      <c r="D11" s="19" t="s">
        <v>27</v>
      </c>
      <c r="E11" s="19" t="s">
        <v>28</v>
      </c>
      <c r="F11" s="19" t="s">
        <v>29</v>
      </c>
      <c r="G11" s="19" t="s">
        <v>11</v>
      </c>
      <c r="H11" s="19" t="s">
        <v>13</v>
      </c>
      <c r="I11" s="35" t="s">
        <v>30</v>
      </c>
    </row>
    <row r="12" ht="16.5" customHeight="1" spans="1:9">
      <c r="A12" s="20"/>
      <c r="B12" s="21" t="s">
        <v>31</v>
      </c>
      <c r="C12" s="22" t="s">
        <v>32</v>
      </c>
      <c r="D12" s="23" t="s">
        <v>202</v>
      </c>
      <c r="E12" s="23" t="s">
        <v>203</v>
      </c>
      <c r="F12" s="23" t="s">
        <v>203</v>
      </c>
      <c r="G12" s="31" t="s">
        <v>148</v>
      </c>
      <c r="H12" s="31" t="s">
        <v>148</v>
      </c>
      <c r="I12" s="36"/>
    </row>
    <row r="13" ht="16.5" customHeight="1" spans="1:9">
      <c r="A13" s="20"/>
      <c r="B13" s="21" t="s">
        <v>31</v>
      </c>
      <c r="C13" s="22" t="s">
        <v>74</v>
      </c>
      <c r="D13" s="23" t="s">
        <v>204</v>
      </c>
      <c r="E13" s="23" t="s">
        <v>76</v>
      </c>
      <c r="F13" s="23" t="s">
        <v>76</v>
      </c>
      <c r="G13" s="31" t="s">
        <v>143</v>
      </c>
      <c r="H13" s="31" t="s">
        <v>143</v>
      </c>
      <c r="I13" s="36"/>
    </row>
    <row r="14" ht="34" customHeight="1" spans="1:9">
      <c r="A14" s="20"/>
      <c r="B14" s="21" t="s">
        <v>31</v>
      </c>
      <c r="C14" s="22" t="s">
        <v>79</v>
      </c>
      <c r="D14" s="23" t="s">
        <v>205</v>
      </c>
      <c r="E14" s="32" t="s">
        <v>206</v>
      </c>
      <c r="F14" s="23" t="s">
        <v>81</v>
      </c>
      <c r="G14" s="31" t="s">
        <v>143</v>
      </c>
      <c r="H14" s="31" t="s">
        <v>143</v>
      </c>
      <c r="I14" s="36"/>
    </row>
    <row r="15" ht="16.5" customHeight="1" spans="1:9">
      <c r="A15" s="20"/>
      <c r="B15" s="21" t="s">
        <v>31</v>
      </c>
      <c r="C15" s="22" t="s">
        <v>82</v>
      </c>
      <c r="D15" s="23" t="s">
        <v>83</v>
      </c>
      <c r="E15" s="23" t="s">
        <v>84</v>
      </c>
      <c r="F15" s="23" t="s">
        <v>193</v>
      </c>
      <c r="G15" s="31" t="s">
        <v>148</v>
      </c>
      <c r="H15" s="31" t="s">
        <v>148</v>
      </c>
      <c r="I15" s="36"/>
    </row>
    <row r="16" ht="16.5" customHeight="1" spans="1:9">
      <c r="A16" s="20"/>
      <c r="B16" s="21" t="s">
        <v>86</v>
      </c>
      <c r="C16" s="22" t="s">
        <v>87</v>
      </c>
      <c r="D16" s="23" t="s">
        <v>138</v>
      </c>
      <c r="E16" s="23" t="s">
        <v>138</v>
      </c>
      <c r="F16" s="23" t="s">
        <v>138</v>
      </c>
      <c r="G16" s="31" t="s">
        <v>139</v>
      </c>
      <c r="H16" s="31" t="s">
        <v>139</v>
      </c>
      <c r="I16" s="36"/>
    </row>
    <row r="17" ht="134" customHeight="1" spans="1:9">
      <c r="A17" s="20"/>
      <c r="B17" s="21" t="s">
        <v>86</v>
      </c>
      <c r="C17" s="22" t="s">
        <v>94</v>
      </c>
      <c r="D17" s="23" t="s">
        <v>207</v>
      </c>
      <c r="E17" s="23" t="s">
        <v>208</v>
      </c>
      <c r="F17" s="23" t="s">
        <v>145</v>
      </c>
      <c r="G17" s="31" t="s">
        <v>195</v>
      </c>
      <c r="H17" s="31" t="s">
        <v>209</v>
      </c>
      <c r="I17" s="32" t="s">
        <v>210</v>
      </c>
    </row>
    <row r="18" ht="16.5" customHeight="1" spans="1:9">
      <c r="A18" s="20"/>
      <c r="B18" s="21" t="s">
        <v>86</v>
      </c>
      <c r="C18" s="22" t="s">
        <v>146</v>
      </c>
      <c r="D18" s="23" t="s">
        <v>138</v>
      </c>
      <c r="E18" s="23" t="s">
        <v>138</v>
      </c>
      <c r="F18" s="23" t="s">
        <v>138</v>
      </c>
      <c r="G18" s="31" t="s">
        <v>139</v>
      </c>
      <c r="H18" s="31" t="s">
        <v>139</v>
      </c>
      <c r="I18" s="36"/>
    </row>
    <row r="19" ht="16.5" customHeight="1" spans="1:9">
      <c r="A19" s="20"/>
      <c r="B19" s="21" t="s">
        <v>86</v>
      </c>
      <c r="C19" s="22" t="s">
        <v>98</v>
      </c>
      <c r="D19" s="23" t="s">
        <v>211</v>
      </c>
      <c r="E19" s="23" t="s">
        <v>212</v>
      </c>
      <c r="F19" s="23" t="s">
        <v>76</v>
      </c>
      <c r="G19" s="31" t="s">
        <v>148</v>
      </c>
      <c r="H19" s="31" t="s">
        <v>148</v>
      </c>
      <c r="I19" s="36"/>
    </row>
    <row r="20" ht="16.5" customHeight="1" spans="1:9">
      <c r="A20" s="23"/>
      <c r="B20" s="24" t="s">
        <v>101</v>
      </c>
      <c r="C20" s="24"/>
      <c r="D20" s="24"/>
      <c r="E20" s="24"/>
      <c r="F20" s="24"/>
      <c r="G20" s="33">
        <v>100</v>
      </c>
      <c r="H20" s="31">
        <f>I5+J5</f>
        <v>97</v>
      </c>
      <c r="I20" s="37"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金融发展专项资金</vt:lpstr>
      <vt:lpstr>监管一处业务监管经费</vt:lpstr>
      <vt:lpstr>监管二处业务监管经费</vt:lpstr>
      <vt:lpstr>新兴金融行业党委工作经费</vt:lpstr>
      <vt:lpstr>数字政府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xiaoting</cp:lastModifiedBy>
  <dcterms:created xsi:type="dcterms:W3CDTF">2015-06-06T02:19:00Z</dcterms:created>
  <dcterms:modified xsi:type="dcterms:W3CDTF">2022-10-27T10:07:01Z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